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 firstSheet="8" activeTab="8"/>
  </bookViews>
  <sheets>
    <sheet name="附表1一般预算平衡表" sheetId="3" r:id="rId1"/>
    <sheet name="附表2一般公共预算收入表" sheetId="4" r:id="rId2"/>
    <sheet name="附表3支出功能分类汇总表" sheetId="14" r:id="rId3"/>
    <sheet name="附表4支出功能分类" sheetId="2" r:id="rId4"/>
    <sheet name="附表5基本支出经济分类表" sheetId="5" r:id="rId5"/>
    <sheet name="附表6一般公共预算安排意见明细表" sheetId="7" r:id="rId6"/>
    <sheet name="附表7 一般公共预算税收返还、一般性和专项转移支付分地区情况表" sheetId="17" r:id="rId7"/>
    <sheet name="附表8政府性基金预算收入安排情况" sheetId="8" r:id="rId8"/>
    <sheet name="附表9政府性基金预算支出安排情况" sheetId="9" r:id="rId9"/>
    <sheet name="附表10.2021年政府性基金分项目安排情况表" sheetId="16" r:id="rId10"/>
    <sheet name="附表11社保基金平衡表" sheetId="10" r:id="rId11"/>
    <sheet name="附表12社保基金收入表" sheetId="11" r:id="rId12"/>
    <sheet name="附表13社保基金支出表" sheetId="12" r:id="rId13"/>
    <sheet name="附表14三公经费" sheetId="6" r:id="rId14"/>
    <sheet name="附表15偿还政府债务预算情况表" sheetId="15" r:id="rId15"/>
  </sheets>
  <definedNames>
    <definedName name="_Toc500947593" localSheetId="1">附表2一般公共预算收入表!#REF!</definedName>
    <definedName name="_Toc64555275" localSheetId="0">附表1一般预算平衡表!#REF!</definedName>
    <definedName name="_Toc64555282" localSheetId="7">附表8政府性基金预算收入安排情况!$A$1</definedName>
    <definedName name="_Toc64555283" localSheetId="8">附表9政府性基金预算支出安排情况!#REF!</definedName>
    <definedName name="_xlnm.Print_Titles" localSheetId="3">附表4支出功能分类!$1:$3</definedName>
  </definedNames>
  <calcPr calcId="144525"/>
</workbook>
</file>

<file path=xl/sharedStrings.xml><?xml version="1.0" encoding="utf-8"?>
<sst xmlns="http://schemas.openxmlformats.org/spreadsheetml/2006/main" count="619" uniqueCount="534">
  <si>
    <t>2022年一般公共预算收支平衡情况表</t>
  </si>
  <si>
    <t>单位：万元</t>
  </si>
  <si>
    <t>预算科目</t>
  </si>
  <si>
    <t>预算数</t>
  </si>
  <si>
    <t>一般公共预算收入总计</t>
  </si>
  <si>
    <t>一般公共预算支出总计</t>
  </si>
  <si>
    <t>一、区级一般公共财政收入</t>
  </si>
  <si>
    <t>一、区级一般公共财政支出</t>
  </si>
  <si>
    <t>二、上级补助收入</t>
  </si>
  <si>
    <t>二、上解上级支出</t>
  </si>
  <si>
    <t xml:space="preserve">  返还性收入</t>
  </si>
  <si>
    <t xml:space="preserve">    体制上解支出</t>
  </si>
  <si>
    <t xml:space="preserve">    增值税基数返还</t>
  </si>
  <si>
    <t xml:space="preserve">    出口退税专项上解支出</t>
  </si>
  <si>
    <t xml:space="preserve">    消费税基数返还</t>
  </si>
  <si>
    <t xml:space="preserve">    专项上解支出</t>
  </si>
  <si>
    <t xml:space="preserve">    所得税基数返还</t>
  </si>
  <si>
    <t>三、债券还本支出</t>
  </si>
  <si>
    <t xml:space="preserve">    营改增体制返还</t>
  </si>
  <si>
    <t xml:space="preserve">    地方政府债券还本</t>
  </si>
  <si>
    <t xml:space="preserve">    成品油价格和税费改革税收返还收入</t>
  </si>
  <si>
    <t xml:space="preserve">  一般性转移支付收入</t>
  </si>
  <si>
    <t xml:space="preserve">    体制补助收入</t>
  </si>
  <si>
    <t xml:space="preserve">    均衡性转移支付补助</t>
  </si>
  <si>
    <t xml:space="preserve">    结算补助收入</t>
  </si>
  <si>
    <t xml:space="preserve">    固定数额补助收入</t>
  </si>
  <si>
    <t xml:space="preserve">    县级基本财力保障奖补</t>
  </si>
  <si>
    <t xml:space="preserve">    教育共同财政事权转移支付</t>
  </si>
  <si>
    <t xml:space="preserve">    文化旅游体育与传媒共同财政事权</t>
  </si>
  <si>
    <t xml:space="preserve">    社会保障和就业共同财政事权</t>
  </si>
  <si>
    <t xml:space="preserve">    卫生健康共同财政事权转移支付</t>
  </si>
  <si>
    <t xml:space="preserve">    农林水共同财政事权转移支付</t>
  </si>
  <si>
    <t xml:space="preserve">  专项转移支付收入</t>
  </si>
  <si>
    <t>三、上年结余收入</t>
  </si>
  <si>
    <t>四、调入资金</t>
  </si>
  <si>
    <t xml:space="preserve">    从政府性基金预算调入</t>
  </si>
  <si>
    <t xml:space="preserve">    从国有资本经营预算调入</t>
  </si>
  <si>
    <t>五、动用预算稳定调节基金</t>
  </si>
  <si>
    <t>2022年一般公共预算收入安排情况表</t>
  </si>
  <si>
    <t>科        目</t>
  </si>
  <si>
    <t>2022年预算</t>
  </si>
  <si>
    <t>一、税收收入</t>
  </si>
  <si>
    <t xml:space="preserve">      增值税</t>
  </si>
  <si>
    <t xml:space="preserve">      企业所得税</t>
  </si>
  <si>
    <t xml:space="preserve">      个人所得税</t>
  </si>
  <si>
    <t xml:space="preserve">      资源税</t>
  </si>
  <si>
    <t xml:space="preserve">      城市维护建设税</t>
  </si>
  <si>
    <t xml:space="preserve">      房产税</t>
  </si>
  <si>
    <t xml:space="preserve">      印花税</t>
  </si>
  <si>
    <t xml:space="preserve">      城镇土地使用税</t>
  </si>
  <si>
    <t xml:space="preserve">      耕地占用税</t>
  </si>
  <si>
    <t xml:space="preserve">      契税</t>
  </si>
  <si>
    <t xml:space="preserve">      环保税</t>
  </si>
  <si>
    <t>二、非税收入</t>
  </si>
  <si>
    <t xml:space="preserve">      专项收入</t>
  </si>
  <si>
    <t xml:space="preserve">      行政事业性收费收入</t>
  </si>
  <si>
    <t xml:space="preserve">      罚没收入</t>
  </si>
  <si>
    <t xml:space="preserve">      国有资源(资产）有偿使用收入</t>
  </si>
  <si>
    <t xml:space="preserve">      政府住房基金收入</t>
  </si>
  <si>
    <t>合        计</t>
  </si>
  <si>
    <t>2022年一般公共预算支出功能分类汇总表</t>
  </si>
  <si>
    <t>科目编码</t>
  </si>
  <si>
    <t>科目名称</t>
  </si>
  <si>
    <t>合计</t>
  </si>
  <si>
    <t>本级可用财力安排</t>
  </si>
  <si>
    <t>提前下达</t>
  </si>
  <si>
    <t>一般公共预算支出合计</t>
  </si>
  <si>
    <t xml:space="preserve">  一般公共服务支出</t>
  </si>
  <si>
    <t xml:space="preserve">    政府办公厅(室)及相关机构事务</t>
  </si>
  <si>
    <t xml:space="preserve">    发展与改革事务</t>
  </si>
  <si>
    <t xml:space="preserve">    统计信息事务</t>
  </si>
  <si>
    <t xml:space="preserve">    财政事务</t>
  </si>
  <si>
    <t xml:space="preserve">    税收事务</t>
  </si>
  <si>
    <t xml:space="preserve">    审计事务</t>
  </si>
  <si>
    <t xml:space="preserve">    海关事务</t>
  </si>
  <si>
    <t xml:space="preserve">    纪检监察事务</t>
  </si>
  <si>
    <t xml:space="preserve">    商贸事务</t>
  </si>
  <si>
    <t xml:space="preserve">    档案事务</t>
  </si>
  <si>
    <t xml:space="preserve">    群众团体事务</t>
  </si>
  <si>
    <t xml:space="preserve">    党委办公厅(室)及相关机构事务</t>
  </si>
  <si>
    <t xml:space="preserve">    组织事务</t>
  </si>
  <si>
    <t xml:space="preserve">    宣传事务</t>
  </si>
  <si>
    <t xml:space="preserve">    统战事务</t>
  </si>
  <si>
    <t xml:space="preserve">    其他共产党事务支出</t>
  </si>
  <si>
    <t xml:space="preserve">    市场监督管理事务</t>
  </si>
  <si>
    <t xml:space="preserve">    其他一般公共服务支出</t>
  </si>
  <si>
    <t xml:space="preserve">  公共安全支出</t>
  </si>
  <si>
    <t xml:space="preserve">    武装警察部队</t>
  </si>
  <si>
    <t xml:space="preserve">    公安</t>
  </si>
  <si>
    <t xml:space="preserve">    国家安全</t>
  </si>
  <si>
    <t xml:space="preserve">    检察</t>
  </si>
  <si>
    <t xml:space="preserve">    法院</t>
  </si>
  <si>
    <t xml:space="preserve">    司法</t>
  </si>
  <si>
    <t xml:space="preserve">  教育支出</t>
  </si>
  <si>
    <t xml:space="preserve">    教育管理事务</t>
  </si>
  <si>
    <t xml:space="preserve">    普通教育</t>
  </si>
  <si>
    <t xml:space="preserve">    职业教育</t>
  </si>
  <si>
    <t xml:space="preserve">    特殊教育</t>
  </si>
  <si>
    <t xml:space="preserve">    教育费附加安排的支出</t>
  </si>
  <si>
    <t xml:space="preserve">  科学技术支出</t>
  </si>
  <si>
    <t xml:space="preserve">    科学技术管理事务</t>
  </si>
  <si>
    <t xml:space="preserve">    基础研究</t>
  </si>
  <si>
    <t xml:space="preserve">    应用研究</t>
  </si>
  <si>
    <t xml:space="preserve">    技术研究与开发</t>
  </si>
  <si>
    <t xml:space="preserve">    科技条件与服务</t>
  </si>
  <si>
    <t xml:space="preserve">    科学技术普及</t>
  </si>
  <si>
    <t xml:space="preserve">    科技交流与合作</t>
  </si>
  <si>
    <t xml:space="preserve">  文化旅游体育与传媒支出</t>
  </si>
  <si>
    <t xml:space="preserve">    文化和旅游</t>
  </si>
  <si>
    <t xml:space="preserve">    体育</t>
  </si>
  <si>
    <t xml:space="preserve">    新闻出版电影</t>
  </si>
  <si>
    <t xml:space="preserve">    广播电视</t>
  </si>
  <si>
    <t xml:space="preserve">    其他文化旅游体育与传媒支出</t>
  </si>
  <si>
    <t xml:space="preserve">  社会保障和就业支出</t>
  </si>
  <si>
    <t xml:space="preserve">    人力资源和社会保障管理事务</t>
  </si>
  <si>
    <t xml:space="preserve">    民政管理事务</t>
  </si>
  <si>
    <t xml:space="preserve">    行政事业单位养老支出</t>
  </si>
  <si>
    <t xml:space="preserve">    就业补助</t>
  </si>
  <si>
    <t xml:space="preserve">    抚恤</t>
  </si>
  <si>
    <t xml:space="preserve">    退役安置</t>
  </si>
  <si>
    <t xml:space="preserve">    社会福利</t>
  </si>
  <si>
    <t xml:space="preserve">    残疾人事业</t>
  </si>
  <si>
    <t xml:space="preserve">    最低生活保障</t>
  </si>
  <si>
    <t xml:space="preserve">    临时救助</t>
  </si>
  <si>
    <t xml:space="preserve">    财政对基本养老保险基金的补助</t>
  </si>
  <si>
    <t xml:space="preserve">    退役军人管理事务</t>
  </si>
  <si>
    <t xml:space="preserve">    其他社会保障和就业支出</t>
  </si>
  <si>
    <t xml:space="preserve">  卫生健康支出</t>
  </si>
  <si>
    <t xml:space="preserve">    卫生健康管理事务</t>
  </si>
  <si>
    <t xml:space="preserve">    公立医院</t>
  </si>
  <si>
    <t xml:space="preserve">    基层医疗卫生机构</t>
  </si>
  <si>
    <t xml:space="preserve">    公共卫生</t>
  </si>
  <si>
    <t xml:space="preserve">    中医药</t>
  </si>
  <si>
    <t xml:space="preserve">    计划生育事务</t>
  </si>
  <si>
    <t xml:space="preserve">    行政事业单位医疗</t>
  </si>
  <si>
    <t xml:space="preserve">    财政对基本医疗保险基金的补助</t>
  </si>
  <si>
    <t xml:space="preserve">    医疗救助</t>
  </si>
  <si>
    <t xml:space="preserve">    优抚对象医疗</t>
  </si>
  <si>
    <t xml:space="preserve">    医疗保障管理事务</t>
  </si>
  <si>
    <t xml:space="preserve">  节能环保支出</t>
  </si>
  <si>
    <t xml:space="preserve">    环境保护管理事务</t>
  </si>
  <si>
    <t xml:space="preserve">    环境监测与监察</t>
  </si>
  <si>
    <t xml:space="preserve">    污染防治</t>
  </si>
  <si>
    <t xml:space="preserve">    自然生态保护</t>
  </si>
  <si>
    <t xml:space="preserve">    污染减排</t>
  </si>
  <si>
    <t xml:space="preserve">  城乡社区支出</t>
  </si>
  <si>
    <t xml:space="preserve">    城乡社区管理事务</t>
  </si>
  <si>
    <t xml:space="preserve">    城乡社区规划与管理</t>
  </si>
  <si>
    <t xml:space="preserve">    城乡社区公共设施</t>
  </si>
  <si>
    <t xml:space="preserve">    城乡社区环境卫生</t>
  </si>
  <si>
    <t xml:space="preserve">    其他城乡社区支出</t>
  </si>
  <si>
    <t xml:space="preserve">  农林水支出</t>
  </si>
  <si>
    <t xml:space="preserve">    农业农村</t>
  </si>
  <si>
    <t xml:space="preserve">    林业和草原</t>
  </si>
  <si>
    <t xml:space="preserve">    水利</t>
  </si>
  <si>
    <t xml:space="preserve">    农村综合改革</t>
  </si>
  <si>
    <t xml:space="preserve">    普惠金融发展支出</t>
  </si>
  <si>
    <t xml:space="preserve">    其他农林水支出</t>
  </si>
  <si>
    <t xml:space="preserve">  交通运输支出</t>
  </si>
  <si>
    <t xml:space="preserve">    公路水路运输</t>
  </si>
  <si>
    <t xml:space="preserve">    成品油价格改革对交通运输的补贴</t>
  </si>
  <si>
    <t xml:space="preserve">    其他交通运输支出</t>
  </si>
  <si>
    <t xml:space="preserve">  资源勘探工业信息等支出</t>
  </si>
  <si>
    <t xml:space="preserve">    国有资产监管</t>
  </si>
  <si>
    <t xml:space="preserve">    支持中小企业发展和管理支出</t>
  </si>
  <si>
    <t xml:space="preserve">  商业服务业等支出</t>
  </si>
  <si>
    <t xml:space="preserve">    商业流通事务</t>
  </si>
  <si>
    <t xml:space="preserve">  金融支出</t>
  </si>
  <si>
    <t xml:space="preserve">    金融部门行政支出</t>
  </si>
  <si>
    <t xml:space="preserve">  自然资源海洋气象等支出</t>
  </si>
  <si>
    <t xml:space="preserve">    自然资源事务</t>
  </si>
  <si>
    <t xml:space="preserve">    气象事务</t>
  </si>
  <si>
    <t xml:space="preserve">  住房保障支出</t>
  </si>
  <si>
    <t xml:space="preserve">    保障性安居工程支出</t>
  </si>
  <si>
    <t xml:space="preserve">    住房改革支出</t>
  </si>
  <si>
    <t xml:space="preserve">  灾害防治及应急管理支出</t>
  </si>
  <si>
    <t xml:space="preserve">    应急管理事务</t>
  </si>
  <si>
    <t xml:space="preserve">    消防事务</t>
  </si>
  <si>
    <t>预备费</t>
  </si>
  <si>
    <t xml:space="preserve">  债务付息支出</t>
  </si>
  <si>
    <t xml:space="preserve">    地方政府一般债务付息支出</t>
  </si>
  <si>
    <t xml:space="preserve">    地方政府一般债务发行费用支出</t>
  </si>
  <si>
    <t>2022年一般公共预算支出功能分类明细表</t>
  </si>
  <si>
    <t>金额</t>
  </si>
  <si>
    <t>一般公共服务</t>
  </si>
  <si>
    <t xml:space="preserve">          行政运行</t>
  </si>
  <si>
    <t xml:space="preserve">          一般行政管理事务</t>
  </si>
  <si>
    <t xml:space="preserve">          信访事务</t>
  </si>
  <si>
    <t xml:space="preserve">          其他政府办公厅(室)及相关机构事务支出</t>
  </si>
  <si>
    <t xml:space="preserve">          财政国库业务</t>
  </si>
  <si>
    <t xml:space="preserve">          信息化建设</t>
  </si>
  <si>
    <t xml:space="preserve">          财政委托业务支出</t>
  </si>
  <si>
    <t xml:space="preserve">          招商引资</t>
  </si>
  <si>
    <t xml:space="preserve">          其他商贸事务支出</t>
  </si>
  <si>
    <t xml:space="preserve">          其他一般公共服务支出</t>
  </si>
  <si>
    <t>公共安全支出</t>
  </si>
  <si>
    <t>科学技术支出</t>
  </si>
  <si>
    <t xml:space="preserve">          技术创新服务体系</t>
  </si>
  <si>
    <t xml:space="preserve">          其他科学技术普及支出</t>
  </si>
  <si>
    <t xml:space="preserve">          其他科技交流与合作支出</t>
  </si>
  <si>
    <t>社会保障和就业支出</t>
  </si>
  <si>
    <t xml:space="preserve">          其他社会保障和就业支出</t>
  </si>
  <si>
    <t>卫生健康支出</t>
  </si>
  <si>
    <t xml:space="preserve">          其他公共卫生支出</t>
  </si>
  <si>
    <t>节能环保支出</t>
  </si>
  <si>
    <t xml:space="preserve">          其他环境监测与监察支出</t>
  </si>
  <si>
    <t xml:space="preserve">          大气</t>
  </si>
  <si>
    <t xml:space="preserve">          水体</t>
  </si>
  <si>
    <t xml:space="preserve">          其他污染防治支出</t>
  </si>
  <si>
    <t>城乡社区支出</t>
  </si>
  <si>
    <t xml:space="preserve">      城乡社区管理事务</t>
  </si>
  <si>
    <t xml:space="preserve">          城管执法</t>
  </si>
  <si>
    <t xml:space="preserve">      城乡社区公共设施</t>
  </si>
  <si>
    <t xml:space="preserve">          其他城乡社区公共设施支出</t>
  </si>
  <si>
    <t xml:space="preserve">      城乡社区环境卫生</t>
  </si>
  <si>
    <t>农林水支出</t>
  </si>
  <si>
    <t xml:space="preserve">      水利</t>
  </si>
  <si>
    <t xml:space="preserve">          南水北调工程管理</t>
  </si>
  <si>
    <t>资源勘探工业信息等支出</t>
  </si>
  <si>
    <t xml:space="preserve">      国有资产监管</t>
  </si>
  <si>
    <t xml:space="preserve">          其他国有资产监管支出</t>
  </si>
  <si>
    <t>自然资源海洋气象等支出</t>
  </si>
  <si>
    <t xml:space="preserve">      自然资源事务</t>
  </si>
  <si>
    <t xml:space="preserve">          自然资源规划及管理</t>
  </si>
  <si>
    <t xml:space="preserve">      气象事务</t>
  </si>
  <si>
    <t>住房保障支出</t>
  </si>
  <si>
    <t xml:space="preserve">      保障性安居工程支出</t>
  </si>
  <si>
    <t xml:space="preserve">          公共租赁住房</t>
  </si>
  <si>
    <t xml:space="preserve">      住房改革支出</t>
  </si>
  <si>
    <t xml:space="preserve">          住房公积金</t>
  </si>
  <si>
    <t>灾害防治及应急管理支出</t>
  </si>
  <si>
    <t xml:space="preserve">      应急管理事务</t>
  </si>
  <si>
    <t xml:space="preserve">            行政运行</t>
  </si>
  <si>
    <t xml:space="preserve">            一般行政管理事务</t>
  </si>
  <si>
    <t xml:space="preserve">            安全监管</t>
  </si>
  <si>
    <t xml:space="preserve">            应急救援</t>
  </si>
  <si>
    <t xml:space="preserve">            应急管理</t>
  </si>
  <si>
    <t xml:space="preserve">            其他应急管理支出</t>
  </si>
  <si>
    <t xml:space="preserve">      消防事务</t>
  </si>
  <si>
    <t>债务付息支出</t>
  </si>
  <si>
    <t xml:space="preserve">      地方政府一般债券付息支出</t>
  </si>
  <si>
    <t xml:space="preserve">            地方政府一般债券付息支出</t>
  </si>
  <si>
    <t>2022年基本支出经济分类汇总表</t>
  </si>
  <si>
    <t>总计</t>
  </si>
  <si>
    <t>一、工资福利支出</t>
  </si>
  <si>
    <t xml:space="preserve">    基本工资</t>
  </si>
  <si>
    <t xml:space="preserve">    津贴补贴</t>
  </si>
  <si>
    <t xml:space="preserve">    奖金</t>
  </si>
  <si>
    <t xml:space="preserve">    绩效工资</t>
  </si>
  <si>
    <t xml:space="preserve">    机关事业单位基本养老保险缴费</t>
  </si>
  <si>
    <t xml:space="preserve">    职业年金缴费</t>
  </si>
  <si>
    <t xml:space="preserve">    职工基本医疗保险缴费</t>
  </si>
  <si>
    <t xml:space="preserve">    公务员医疗补助缴费</t>
  </si>
  <si>
    <t xml:space="preserve">    其他社会保障缴费</t>
  </si>
  <si>
    <t xml:space="preserve">    住房公积金</t>
  </si>
  <si>
    <t>二、商品和服务支出</t>
  </si>
  <si>
    <t xml:space="preserve">    办公费</t>
  </si>
  <si>
    <t xml:space="preserve">    印刷费</t>
  </si>
  <si>
    <t xml:space="preserve">    咨询费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</si>
  <si>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</si>
  <si>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</si>
  <si>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</si>
  <si>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</si>
  <si>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</si>
  <si>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</si>
  <si>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</si>
  <si>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</si>
  <si>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维修(护)费</t>
  </si>
  <si>
    <t xml:space="preserve">    租赁费</t>
  </si>
  <si>
    <t xml:space="preserve">    会议费</t>
  </si>
  <si>
    <t xml:space="preserve">    培训费</t>
  </si>
  <si>
    <t xml:space="preserve">    公务接待费</t>
  </si>
  <si>
    <t xml:space="preserve">    专用材料费</t>
  </si>
  <si>
    <t xml:space="preserve">    被装购置费</t>
  </si>
  <si>
    <t xml:space="preserve">    劳务费</t>
  </si>
  <si>
    <t xml:space="preserve">    委托业务费</t>
  </si>
  <si>
    <t xml:space="preserve">    工会经费</t>
  </si>
  <si>
    <t xml:space="preserve">    福利费</t>
  </si>
  <si>
    <t xml:space="preserve">    公务用车运行维护费</t>
  </si>
  <si>
    <t xml:space="preserve">    其他交通费用</t>
  </si>
  <si>
    <t xml:space="preserve">    其他商品和服务支出</t>
  </si>
  <si>
    <t>三、对个人和家庭的补助</t>
  </si>
  <si>
    <t xml:space="preserve">    离休费</t>
  </si>
  <si>
    <t xml:space="preserve">    退休费</t>
  </si>
  <si>
    <t xml:space="preserve">    抚恤金</t>
  </si>
  <si>
    <t xml:space="preserve">    生活补助</t>
  </si>
  <si>
    <t xml:space="preserve">    医疗费补助</t>
  </si>
  <si>
    <t xml:space="preserve">    奖励金</t>
  </si>
  <si>
    <t xml:space="preserve">    其他对个人和家庭的补助支出</t>
  </si>
  <si>
    <t>四、其他资本性支出</t>
  </si>
  <si>
    <t xml:space="preserve">    办公设备购置</t>
  </si>
  <si>
    <t xml:space="preserve">    信息网络及软件购置更新</t>
  </si>
  <si>
    <t>2022年一般公共预算安排意见明细表</t>
  </si>
  <si>
    <t>预算安排项目</t>
  </si>
  <si>
    <t>合  计</t>
  </si>
  <si>
    <t>（一）工资性支出安排</t>
  </si>
  <si>
    <t>机关事业单位工资性支出（含正常晋级和增人增资、职级并行、预留调资、精神文明奖、目标绩效管理奖、医疗保险和医疗补助）</t>
  </si>
  <si>
    <t>机关事业养老保险缺口补助</t>
  </si>
  <si>
    <t>（二）公用经费安排</t>
  </si>
  <si>
    <t>正常公用经费</t>
  </si>
  <si>
    <t>专项业务费</t>
  </si>
  <si>
    <t>购置费</t>
  </si>
  <si>
    <t>“十四五”规划等编制费用</t>
  </si>
  <si>
    <t>评审咨询服务费（含PPP项目、债券发行、固定资产投资项目评估审查、财政投资评审等）</t>
  </si>
  <si>
    <t>单位不可预见应急公用支出</t>
  </si>
  <si>
    <t>（三）政府债务还本付息支出</t>
  </si>
  <si>
    <t>偿还到期一般政府债券本金</t>
  </si>
  <si>
    <t>新增债券利息及发行兑付服务费</t>
  </si>
  <si>
    <t>PPP项目政府付费</t>
  </si>
  <si>
    <t>国债转贷及外国政府贷款还本付息</t>
  </si>
  <si>
    <t>（四）社会保障和就业支出</t>
  </si>
  <si>
    <t>企业养老保险基金缺口补助</t>
  </si>
  <si>
    <t>机关事业及改制前后退休人员补贴</t>
  </si>
  <si>
    <t>退役军人就业救助资金</t>
  </si>
  <si>
    <t>新区全额财政单位死亡人员一次性抚恤金</t>
  </si>
  <si>
    <t>企业离休人员待遇保障专项资金（含企业离休人员生活补助、企业离休干部公用经费和遗属补助等）</t>
  </si>
  <si>
    <t>社会保障资金县级配套</t>
  </si>
  <si>
    <t>创业孵化基地补贴资金</t>
  </si>
  <si>
    <t>新村乡四村、排河村社保综合保障基本生活补贴及养老补贴及教育保障经费</t>
  </si>
  <si>
    <t>再就业资金</t>
  </si>
  <si>
    <t>灵活就业社保医保补贴</t>
  </si>
  <si>
    <t>港城人力资源和社会保障管理费用</t>
  </si>
  <si>
    <t>老年人生活费及高冷补贴</t>
  </si>
  <si>
    <t>农民工工资保障金</t>
  </si>
  <si>
    <t>疫情防控专项经费</t>
  </si>
  <si>
    <t>辛庄子转型生活费</t>
  </si>
  <si>
    <t>（五）卫生健康支出</t>
  </si>
  <si>
    <t>城乡居民基本医疗保险（含农村建档立卡人口提高待遇、城乡居民医保个人缴费贫困人口补助）</t>
  </si>
  <si>
    <t>离休干部医药费</t>
  </si>
  <si>
    <t>医疗救助补助资金（含医疗济困、应急救助、医疗补助、优抚对象医疗补助）</t>
  </si>
  <si>
    <t>公立医院补助资金</t>
  </si>
  <si>
    <t>卫生与计划生育专项资金</t>
  </si>
  <si>
    <t>基本公共卫生服务补助资金（含乡医实行基本药物制度补助）</t>
  </si>
  <si>
    <t>乡镇卫生院（含社区卫生服务中心）补助资金</t>
  </si>
  <si>
    <t>60周岁免费体检</t>
  </si>
  <si>
    <t>疫情防控资金</t>
  </si>
  <si>
    <t>（六）教育支出</t>
  </si>
  <si>
    <t>北师大附校补助</t>
  </si>
  <si>
    <t>城乡义务教育公用经费（含普通高中助学金配套）</t>
  </si>
  <si>
    <t>中小学及幼儿园经费补助</t>
  </si>
  <si>
    <t>中小学及幼儿园建设补助</t>
  </si>
  <si>
    <t>中小学教学设备专项资金</t>
  </si>
  <si>
    <t>改善中小学办学条件</t>
  </si>
  <si>
    <t>中小学校及幼儿园取暖费</t>
  </si>
  <si>
    <t>共享体育场及运动休闲城市创建</t>
  </si>
  <si>
    <t>发展教育专项</t>
  </si>
  <si>
    <t>（七）文化宣传体育等支出</t>
  </si>
  <si>
    <t>宣传经费及融媒体建设</t>
  </si>
  <si>
    <t>（八）科技和人才支出</t>
  </si>
  <si>
    <t>科技创新、重大科技专项、重点研发计划专项资金</t>
  </si>
  <si>
    <r>
      <rPr>
        <sz val="12"/>
        <color rgb="FF000000"/>
        <rFont val="仿宋_GB2312"/>
        <charset val="134"/>
      </rPr>
      <t>创新创业人才支持、</t>
    </r>
    <r>
      <rPr>
        <sz val="12"/>
        <color rgb="FF000000"/>
        <rFont val="宋体"/>
        <charset val="134"/>
      </rPr>
      <t>“</t>
    </r>
    <r>
      <rPr>
        <sz val="12"/>
        <color rgb="FF000000"/>
        <rFont val="仿宋_GB2312"/>
        <charset val="134"/>
      </rPr>
      <t>双创</t>
    </r>
    <r>
      <rPr>
        <sz val="12"/>
        <color rgb="FF000000"/>
        <rFont val="宋体"/>
        <charset val="134"/>
      </rPr>
      <t>”</t>
    </r>
    <r>
      <rPr>
        <sz val="12"/>
        <color rgb="FF000000"/>
        <rFont val="仿宋_GB2312"/>
        <charset val="134"/>
      </rPr>
      <t>服务平台建设等</t>
    </r>
  </si>
  <si>
    <t>南开大学绿色化工研究院项目</t>
  </si>
  <si>
    <t>智能大数据平台项目</t>
  </si>
  <si>
    <t>省重点园区信息化试点提升改造项目</t>
  </si>
  <si>
    <t>环保综合信息监控平台项目</t>
  </si>
  <si>
    <t>科普活动经费</t>
  </si>
  <si>
    <t>（九）扶贫惠农方面专项</t>
  </si>
  <si>
    <t>气象专项资金</t>
  </si>
  <si>
    <t>农业保险保费补贴资金</t>
  </si>
  <si>
    <t>（十）维护公共安全方面支出</t>
  </si>
  <si>
    <t>公安局巡逻防控网等信息化建设项目</t>
  </si>
  <si>
    <t>公安局装备设备购置</t>
  </si>
  <si>
    <t>巡特警补助、民警加班费及意外伤害保险等</t>
  </si>
  <si>
    <t>派出所及执法办案管理中心建设</t>
  </si>
  <si>
    <t>反恐处突击安全训练场所建设及相关经费</t>
  </si>
  <si>
    <t>办公设施、办公楼主体院区更新维修</t>
  </si>
  <si>
    <t>警务站及巡特警训练经费</t>
  </si>
  <si>
    <t>检察院业务用房修缮等</t>
  </si>
  <si>
    <t>雪亮工程</t>
  </si>
  <si>
    <t>扫黑除恶、禁毒、大要案等经费</t>
  </si>
  <si>
    <t>社会治安综合治理工作经费（含市区流动人口协管员、行政复议、群众举报、油气田安保经费）</t>
  </si>
  <si>
    <t>处置非访等群体性事件经费（含驻京处置非访专项资金）</t>
  </si>
  <si>
    <t>监察委留置场所执勤人员补助</t>
  </si>
  <si>
    <t>消防业务专项经费</t>
  </si>
  <si>
    <t>公安协调组交警大队专项经费</t>
  </si>
  <si>
    <t>（十一）公共服务支出</t>
  </si>
  <si>
    <t>社区党组织服务群众专项经费</t>
  </si>
  <si>
    <t>纪检监察综合保障经费</t>
  </si>
  <si>
    <t>电子政务内网建设</t>
  </si>
  <si>
    <t>税务局经费补助</t>
  </si>
  <si>
    <t>黄骅港海关经费补助</t>
  </si>
  <si>
    <t>海事局经费补助</t>
  </si>
  <si>
    <t>招商引资专项</t>
  </si>
  <si>
    <t>（十二）环境保护生态治理支出</t>
  </si>
  <si>
    <t>冬季清洁取暖资金（另从收回的蓝天基金中安排18125万元）</t>
  </si>
  <si>
    <t>通达公交运营补贴</t>
  </si>
  <si>
    <t>污染源在线设备远程质控系统运维、市区大气网格化监管平台运维、机动车尾气遥测设备及运维服务、餐厨油烟治理、环保督察等项目资金</t>
  </si>
  <si>
    <t>水质监测及水污染治理资金</t>
  </si>
  <si>
    <t>港城区工业固体废物和医疗废物基础调查</t>
  </si>
  <si>
    <t>空气质量检测及非道路移动机械排气检测服务</t>
  </si>
  <si>
    <t>环保管家基础调查和执法跟踪服务项目</t>
  </si>
  <si>
    <t>环境保护专项</t>
  </si>
  <si>
    <t>（十三）城市建设支出</t>
  </si>
  <si>
    <t>港城区客运站项目</t>
  </si>
  <si>
    <t>绿化项目</t>
  </si>
  <si>
    <t>港城大街翻修、中疏港路东段翻修工程、疏港公路综合枢纽工程</t>
  </si>
  <si>
    <t>城市维护支出</t>
  </si>
  <si>
    <t>南水北调支出</t>
  </si>
  <si>
    <t>电力线路建设支出</t>
  </si>
  <si>
    <t>招商项目基础设施配套支出</t>
  </si>
  <si>
    <t>新村一级渔港改扩建工程</t>
  </si>
  <si>
    <t>渤海新区国土空间总体规划编制</t>
  </si>
  <si>
    <t>农村不动产登记及土地利用、土地调查、违法占地整改验收等工作经费</t>
  </si>
  <si>
    <t>（十四）经济建设发展支出</t>
  </si>
  <si>
    <t>支持高质量发展专项资金</t>
  </si>
  <si>
    <t>临港兴泓科技公司等区属国有企业资本金注入</t>
  </si>
  <si>
    <t>（十五）预备费</t>
  </si>
  <si>
    <t>一般公共预算税收返还、一般性和专项转移支付分地区
安排情况表</t>
  </si>
  <si>
    <r>
      <rPr>
        <sz val="10.5"/>
        <rFont val="方正仿宋_GBK"/>
        <charset val="134"/>
      </rPr>
      <t>单位：万元</t>
    </r>
  </si>
  <si>
    <t>地区名称</t>
  </si>
  <si>
    <r>
      <rPr>
        <b/>
        <sz val="11"/>
        <rFont val="方正书宋_GBK"/>
        <charset val="134"/>
      </rPr>
      <t>税收返还</t>
    </r>
  </si>
  <si>
    <r>
      <rPr>
        <b/>
        <sz val="11"/>
        <rFont val="方正书宋_GBK"/>
        <charset val="134"/>
      </rPr>
      <t>一般性转移支付</t>
    </r>
  </si>
  <si>
    <t>专项转移支付</t>
  </si>
  <si>
    <t>临港开发区</t>
  </si>
  <si>
    <t>2022年政府性基金预算收入表</t>
  </si>
  <si>
    <t xml:space="preserve"> </t>
  </si>
  <si>
    <t>2020年预算</t>
  </si>
  <si>
    <t>国有土地收益基金收入</t>
  </si>
  <si>
    <t>农业土地开发资金收入</t>
  </si>
  <si>
    <t>国有土地使用权出让收入</t>
  </si>
  <si>
    <t>城市基础设施配套费收入</t>
  </si>
  <si>
    <t>区本级收入合计</t>
  </si>
  <si>
    <t>上年结余收入</t>
  </si>
  <si>
    <t>转移性收入合计</t>
  </si>
  <si>
    <t>政府性基金预算收入总计</t>
  </si>
  <si>
    <t>2022年政府性基金预算支出安排情况表</t>
  </si>
  <si>
    <t>项目名称</t>
  </si>
  <si>
    <t>2021年预算</t>
  </si>
  <si>
    <t>城乡社区</t>
  </si>
  <si>
    <t xml:space="preserve">    国有土地使用权出让收入安排的支出</t>
  </si>
  <si>
    <t xml:space="preserve">    城市基础设施配套费及对应专项债务收入安排的支出</t>
  </si>
  <si>
    <t xml:space="preserve">    地方政府专项债务付息支出</t>
  </si>
  <si>
    <t>债务发行费用支出</t>
  </si>
  <si>
    <t xml:space="preserve">    地方政府专项债务发行费用支出</t>
  </si>
  <si>
    <t>政府性基金预算本级支出合计</t>
  </si>
  <si>
    <t>转移性支出</t>
  </si>
  <si>
    <t xml:space="preserve">    调出资金</t>
  </si>
  <si>
    <t>转移性支出合计</t>
  </si>
  <si>
    <t>政府性基金预算支出总计</t>
  </si>
  <si>
    <t>2022年政府性基金分项目安排情况表</t>
  </si>
  <si>
    <t>项    目</t>
  </si>
  <si>
    <t>项目支出合计</t>
  </si>
  <si>
    <t>一、土地出让金</t>
  </si>
  <si>
    <t xml:space="preserve">    1、征地和拆迁补偿支出、开发性支出</t>
  </si>
  <si>
    <t xml:space="preserve">    2、专项债券付息支出</t>
  </si>
  <si>
    <t xml:space="preserve">    3、购买补充耕地指标</t>
  </si>
  <si>
    <t xml:space="preserve">    4、开发区道路、通信、雨水、绿化等工程项目</t>
  </si>
  <si>
    <t xml:space="preserve">    5、资产出让相关税费</t>
  </si>
  <si>
    <t xml:space="preserve">    6、消防站</t>
  </si>
  <si>
    <t xml:space="preserve">    7、危化品车辆管理信息平台</t>
  </si>
  <si>
    <t xml:space="preserve">    8、应急医疗救援服务中心项目</t>
  </si>
  <si>
    <t xml:space="preserve">    9、市政基础设施维修维护管理费</t>
  </si>
  <si>
    <t xml:space="preserve">    10、东西区隐患治理、西区泵站改造</t>
  </si>
  <si>
    <t xml:space="preserve">    11、专项债券发行费用</t>
  </si>
  <si>
    <t>二、城市基础设施配套费</t>
  </si>
  <si>
    <t xml:space="preserve">    1、企业奖励资金</t>
  </si>
  <si>
    <t xml:space="preserve">    2、环卫清扫费</t>
  </si>
  <si>
    <t xml:space="preserve">    3、东西区垃圾中转站</t>
  </si>
  <si>
    <t xml:space="preserve">    4、电力配套费</t>
  </si>
  <si>
    <t xml:space="preserve">    5、西区边沟亮化项目</t>
  </si>
  <si>
    <t xml:space="preserve">    6、危化品专用停车场</t>
  </si>
  <si>
    <t>2022年社会保险基金收支预算平衡表</t>
  </si>
  <si>
    <t>项  目</t>
  </si>
  <si>
    <t>收入预算</t>
  </si>
  <si>
    <t>支出预算</t>
  </si>
  <si>
    <t>当年收入</t>
  </si>
  <si>
    <t>省级以上补助</t>
  </si>
  <si>
    <t>当年支出</t>
  </si>
  <si>
    <t>年终新增结余</t>
  </si>
  <si>
    <t>一、城乡居民基本养老保险基金</t>
  </si>
  <si>
    <t>二、机关事业单位基本养老保险基金</t>
  </si>
  <si>
    <t>2022年社会保险基金收入预算安排情况表</t>
  </si>
  <si>
    <t>科目代码</t>
  </si>
  <si>
    <t>合    计</t>
  </si>
  <si>
    <t>社会保险基金收入</t>
  </si>
  <si>
    <t xml:space="preserve">    城乡居民基本养老保险基金收入</t>
  </si>
  <si>
    <t xml:space="preserve">        城乡居民基本养老保险基金缴费收入</t>
  </si>
  <si>
    <t xml:space="preserve">        城乡居民基本养老保险基金财政补贴收入</t>
  </si>
  <si>
    <t xml:space="preserve">        城乡居民基本养老保险基金利息收入</t>
  </si>
  <si>
    <t xml:space="preserve">        城乡居民基本养老保险基金委托投资收益</t>
  </si>
  <si>
    <t xml:space="preserve">        其他城乡居民基本养老保险基金收入</t>
  </si>
  <si>
    <t xml:space="preserve">   机关事业单位基本养老保险基金收入</t>
  </si>
  <si>
    <t xml:space="preserve">        机关事业单位基本养老保险费收入</t>
  </si>
  <si>
    <t xml:space="preserve">        机关事业单位基本养老保险基金财政补助收入</t>
  </si>
  <si>
    <t xml:space="preserve">        机关事业单位基本养老保险基金利息收入</t>
  </si>
  <si>
    <t xml:space="preserve">        其他机关事业单位基本养老保险基金收入</t>
  </si>
  <si>
    <t>转移性收入</t>
  </si>
  <si>
    <t xml:space="preserve">    社会保险基金转移收入</t>
  </si>
  <si>
    <t xml:space="preserve">        城乡居民基本养老保险转移收入</t>
  </si>
  <si>
    <t xml:space="preserve">        机关事业单位基本养老保险基金转移收入</t>
  </si>
  <si>
    <t xml:space="preserve">    社会保险基金上级补助收入</t>
  </si>
  <si>
    <t xml:space="preserve">        城乡居民基本养老保险补助收入</t>
  </si>
  <si>
    <t xml:space="preserve">        机关事业单位基本养老保险基金补助收入</t>
  </si>
  <si>
    <t>2022年社会保险基金支出预算安排情况表</t>
  </si>
  <si>
    <t>合   计</t>
  </si>
  <si>
    <t>社会保险基金支出</t>
  </si>
  <si>
    <t xml:space="preserve">    城乡居民基本养老保险基金支出 </t>
  </si>
  <si>
    <t xml:space="preserve">        基本养老金支出</t>
  </si>
  <si>
    <t xml:space="preserve">        个人账户养老金支出</t>
  </si>
  <si>
    <t xml:space="preserve">        丧葬抚恤补助支出</t>
  </si>
  <si>
    <t xml:space="preserve">    机关事业单位基本养老保险基金支出</t>
  </si>
  <si>
    <t xml:space="preserve">        其他机关事业单位基本养老保险基金支出</t>
  </si>
  <si>
    <t xml:space="preserve">    社会保险基金转移支出</t>
  </si>
  <si>
    <t xml:space="preserve">        城乡居民基本养老保险基金转移支出</t>
  </si>
  <si>
    <t xml:space="preserve">        机关事业单位基本养老保险基金转移支出</t>
  </si>
  <si>
    <t xml:space="preserve">    年终结余</t>
  </si>
  <si>
    <t xml:space="preserve">        城乡居民基本养老保险基金年终结余</t>
  </si>
  <si>
    <t xml:space="preserve">        机关事业单位基本养老保险基金年终结余</t>
  </si>
  <si>
    <t>2022年“三公”经费预算安排情况表</t>
  </si>
  <si>
    <t>项目</t>
  </si>
  <si>
    <t>2022年预算安排情况</t>
  </si>
  <si>
    <t>2021年预算安排情况</t>
  </si>
  <si>
    <t>同比下降</t>
  </si>
  <si>
    <t>资金来源</t>
  </si>
  <si>
    <t>一般公共预算</t>
  </si>
  <si>
    <t>政府性基金预算</t>
  </si>
  <si>
    <t>财政专户</t>
  </si>
  <si>
    <t>车辆运行费</t>
  </si>
  <si>
    <t>车辆购置费</t>
  </si>
  <si>
    <t>公务接待费</t>
  </si>
  <si>
    <t>因公出国经费</t>
  </si>
  <si>
    <t>2022年沧州临港开发区偿还政府债务预算情况表</t>
  </si>
  <si>
    <t>债务项目</t>
  </si>
  <si>
    <t>偿债来源</t>
  </si>
  <si>
    <t>一般预算</t>
  </si>
  <si>
    <t>政府基金</t>
  </si>
  <si>
    <t>一般本息</t>
  </si>
  <si>
    <t>专项本息</t>
  </si>
  <si>
    <t>2022年到期债券偿还本金</t>
  </si>
  <si>
    <t>2022年度偿还2015、2016、2017、2018、2019、2020、2021年新增债券利息</t>
  </si>
  <si>
    <t>2022年发行费、兑付及利息服务费</t>
  </si>
  <si>
    <t>国债转贷本金</t>
  </si>
  <si>
    <t>国债转贷利息</t>
  </si>
  <si>
    <t>政府隐性债务化债资金</t>
  </si>
</sst>
</file>

<file path=xl/styles.xml><?xml version="1.0" encoding="utf-8"?>
<styleSheet xmlns="http://schemas.openxmlformats.org/spreadsheetml/2006/main">
  <numFmts count="7">
    <numFmt numFmtId="176" formatCode="#,##0.00_);[Red]\(#,##0.00\)"/>
    <numFmt numFmtId="177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178" formatCode="0_ "/>
    <numFmt numFmtId="43" formatCode="_ * #,##0.00_ ;_ * \-#,##0.00_ ;_ * &quot;-&quot;??_ ;_ @_ "/>
    <numFmt numFmtId="42" formatCode="_ &quot;￥&quot;* #,##0_ ;_ &quot;￥&quot;* \-#,##0_ ;_ &quot;￥&quot;* &quot;-&quot;_ ;_ @_ "/>
  </numFmts>
  <fonts count="6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8"/>
      <color rgb="FF000000"/>
      <name val="方正小标宋简体"/>
      <charset val="134"/>
    </font>
    <font>
      <sz val="20"/>
      <color rgb="FF000000"/>
      <name val="方正小标宋简体"/>
      <charset val="134"/>
    </font>
    <font>
      <sz val="10.5"/>
      <color theme="1"/>
      <name val="Calibri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0.5"/>
      <color rgb="FF000000"/>
      <name val="仿宋_GB2312"/>
      <charset val="134"/>
    </font>
    <font>
      <b/>
      <sz val="11"/>
      <color rgb="FF000000"/>
      <name val="宋体"/>
      <charset val="134"/>
    </font>
    <font>
      <sz val="11"/>
      <color rgb="FF000000"/>
      <name val="仿宋_GB2312"/>
      <charset val="134"/>
    </font>
    <font>
      <b/>
      <sz val="20"/>
      <color rgb="FF000000"/>
      <name val="方正小标宋简体"/>
      <charset val="134"/>
    </font>
    <font>
      <sz val="10.5"/>
      <color rgb="FF000000"/>
      <name val="仿宋_GB2312"/>
      <charset val="134"/>
    </font>
    <font>
      <b/>
      <sz val="10.5"/>
      <color rgb="FF000000"/>
      <name val="宋体"/>
      <charset val="134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sz val="20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黑体"/>
      <charset val="134"/>
    </font>
    <font>
      <sz val="15"/>
      <color rgb="FF000000"/>
      <name val="仿宋_GB2312"/>
      <charset val="134"/>
    </font>
    <font>
      <sz val="11"/>
      <color rgb="FF000000"/>
      <name val="宋体"/>
      <charset val="134"/>
    </font>
    <font>
      <sz val="11"/>
      <name val="黑体"/>
      <charset val="134"/>
    </font>
    <font>
      <sz val="11"/>
      <name val="Times New Roman"/>
      <charset val="134"/>
    </font>
    <font>
      <sz val="18"/>
      <name val="方正小标宋_GBK"/>
      <charset val="134"/>
    </font>
    <font>
      <sz val="10.5"/>
      <name val="Times New Roman"/>
      <charset val="134"/>
    </font>
    <font>
      <b/>
      <sz val="11"/>
      <name val="方正书宋_GBK"/>
      <charset val="134"/>
    </font>
    <font>
      <b/>
      <sz val="11"/>
      <name val="Times New Roman"/>
      <charset val="134"/>
    </font>
    <font>
      <b/>
      <sz val="12"/>
      <name val="宋体"/>
      <charset val="134"/>
    </font>
    <font>
      <b/>
      <sz val="20"/>
      <color theme="1"/>
      <name val="仿宋_GB2312"/>
      <charset val="134"/>
    </font>
    <font>
      <b/>
      <sz val="16"/>
      <color theme="1"/>
      <name val="仿宋_GB2312"/>
      <charset val="134"/>
    </font>
    <font>
      <sz val="12"/>
      <color rgb="FF000000"/>
      <name val="宋体"/>
      <charset val="134"/>
    </font>
    <font>
      <sz val="15"/>
      <color theme="1"/>
      <name val="仿宋_GB2312"/>
      <charset val="134"/>
    </font>
    <font>
      <b/>
      <sz val="20"/>
      <color rgb="FF000000"/>
      <name val="仿宋_GB2312"/>
      <charset val="134"/>
    </font>
    <font>
      <sz val="11"/>
      <color rgb="FF000000"/>
      <name val="仿宋"/>
      <charset val="134"/>
    </font>
    <font>
      <sz val="12"/>
      <color rgb="FF000000"/>
      <name val="方正小标宋简体"/>
      <charset val="134"/>
    </font>
    <font>
      <sz val="14"/>
      <color rgb="FF000000"/>
      <name val="仿宋_GB2312"/>
      <charset val="134"/>
    </font>
    <font>
      <b/>
      <sz val="14"/>
      <color rgb="FF000000"/>
      <name val="仿宋"/>
      <charset val="134"/>
    </font>
    <font>
      <sz val="18"/>
      <color theme="1"/>
      <name val="方正小标宋简体"/>
      <charset val="134"/>
    </font>
    <font>
      <b/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0.5"/>
      <name val="方正仿宋_GBK"/>
      <charset val="134"/>
    </font>
  </fonts>
  <fills count="37">
    <fill>
      <patternFill patternType="none"/>
    </fill>
    <fill>
      <patternFill patternType="gray125"/>
    </fill>
    <fill>
      <patternFill patternType="solid">
        <fgColor rgb="FFCCE8C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medium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medium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medium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medium">
        <color auto="true"/>
      </right>
      <top style="thin">
        <color auto="true"/>
      </top>
      <bottom style="medium">
        <color auto="true"/>
      </bottom>
      <diagonal/>
    </border>
    <border>
      <left style="medium">
        <color auto="true"/>
      </left>
      <right style="thin">
        <color auto="true"/>
      </right>
      <top style="thin">
        <color auto="true"/>
      </top>
      <bottom/>
      <diagonal/>
    </border>
    <border>
      <left style="medium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63" fillId="0" borderId="0"/>
    <xf numFmtId="0" fontId="11" fillId="0" borderId="0">
      <alignment vertical="center"/>
    </xf>
    <xf numFmtId="0" fontId="44" fillId="36" borderId="0" applyNumberFormat="false" applyBorder="false" applyAlignment="false" applyProtection="false">
      <alignment vertical="center"/>
    </xf>
    <xf numFmtId="0" fontId="46" fillId="34" borderId="0" applyNumberFormat="false" applyBorder="false" applyAlignment="false" applyProtection="false">
      <alignment vertical="center"/>
    </xf>
    <xf numFmtId="0" fontId="44" fillId="25" borderId="0" applyNumberFormat="false" applyBorder="false" applyAlignment="false" applyProtection="false">
      <alignment vertical="center"/>
    </xf>
    <xf numFmtId="0" fontId="62" fillId="33" borderId="17" applyNumberFormat="false" applyAlignment="false" applyProtection="false">
      <alignment vertical="center"/>
    </xf>
    <xf numFmtId="0" fontId="46" fillId="15" borderId="0" applyNumberFormat="false" applyBorder="false" applyAlignment="false" applyProtection="false">
      <alignment vertical="center"/>
    </xf>
    <xf numFmtId="0" fontId="46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4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4" fillId="28" borderId="0" applyNumberFormat="false" applyBorder="false" applyAlignment="false" applyProtection="false">
      <alignment vertical="center"/>
    </xf>
    <xf numFmtId="0" fontId="44" fillId="19" borderId="0" applyNumberFormat="false" applyBorder="false" applyAlignment="false" applyProtection="false">
      <alignment vertical="center"/>
    </xf>
    <xf numFmtId="0" fontId="44" fillId="8" borderId="0" applyNumberFormat="false" applyBorder="false" applyAlignment="false" applyProtection="false">
      <alignment vertical="center"/>
    </xf>
    <xf numFmtId="0" fontId="44" fillId="17" borderId="0" applyNumberFormat="false" applyBorder="false" applyAlignment="false" applyProtection="false">
      <alignment vertical="center"/>
    </xf>
    <xf numFmtId="0" fontId="44" fillId="29" borderId="0" applyNumberFormat="false" applyBorder="false" applyAlignment="false" applyProtection="false">
      <alignment vertical="center"/>
    </xf>
    <xf numFmtId="0" fontId="49" fillId="9" borderId="17" applyNumberFormat="false" applyAlignment="false" applyProtection="false">
      <alignment vertical="center"/>
    </xf>
    <xf numFmtId="0" fontId="44" fillId="12" borderId="0" applyNumberFormat="false" applyBorder="false" applyAlignment="false" applyProtection="false">
      <alignment vertical="center"/>
    </xf>
    <xf numFmtId="0" fontId="61" fillId="32" borderId="0" applyNumberFormat="false" applyBorder="false" applyAlignment="false" applyProtection="false">
      <alignment vertical="center"/>
    </xf>
    <xf numFmtId="0" fontId="46" fillId="24" borderId="0" applyNumberFormat="false" applyBorder="false" applyAlignment="false" applyProtection="false">
      <alignment vertical="center"/>
    </xf>
    <xf numFmtId="0" fontId="58" fillId="27" borderId="0" applyNumberFormat="false" applyBorder="false" applyAlignment="false" applyProtection="false">
      <alignment vertical="center"/>
    </xf>
    <xf numFmtId="0" fontId="46" fillId="26" borderId="0" applyNumberFormat="false" applyBorder="false" applyAlignment="false" applyProtection="false">
      <alignment vertical="center"/>
    </xf>
    <xf numFmtId="0" fontId="50" fillId="0" borderId="18" applyNumberFormat="false" applyFill="false" applyAlignment="false" applyProtection="false">
      <alignment vertical="center"/>
    </xf>
    <xf numFmtId="0" fontId="52" fillId="13" borderId="0" applyNumberFormat="false" applyBorder="false" applyAlignment="false" applyProtection="false">
      <alignment vertical="center"/>
    </xf>
    <xf numFmtId="0" fontId="57" fillId="18" borderId="21" applyNumberFormat="false" applyAlignment="false" applyProtection="false">
      <alignment vertical="center"/>
    </xf>
    <xf numFmtId="0" fontId="53" fillId="9" borderId="19" applyNumberFormat="false" applyAlignment="false" applyProtection="false">
      <alignment vertical="center"/>
    </xf>
    <xf numFmtId="0" fontId="60" fillId="0" borderId="16" applyNumberFormat="false" applyFill="false" applyAlignment="false" applyProtection="false">
      <alignment vertical="center"/>
    </xf>
    <xf numFmtId="0" fontId="56" fillId="0" borderId="0" applyNumberFormat="false" applyFill="false" applyBorder="false" applyAlignment="false" applyProtection="false">
      <alignment vertical="center"/>
    </xf>
    <xf numFmtId="0" fontId="46" fillId="21" borderId="0" applyNumberFormat="false" applyBorder="false" applyAlignment="false" applyProtection="false">
      <alignment vertical="center"/>
    </xf>
    <xf numFmtId="0" fontId="4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6" fillId="2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64" fillId="0" borderId="0" applyNumberFormat="false" applyFill="false" applyBorder="false" applyAlignment="false" applyProtection="false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46" fillId="23" borderId="0" applyNumberFormat="false" applyBorder="false" applyAlignment="false" applyProtection="false">
      <alignment vertical="center"/>
    </xf>
    <xf numFmtId="0" fontId="55" fillId="0" borderId="0" applyNumberFormat="false" applyFill="false" applyBorder="false" applyAlignment="false" applyProtection="false">
      <alignment vertical="center"/>
    </xf>
    <xf numFmtId="0" fontId="44" fillId="22" borderId="0" applyNumberFormat="false" applyBorder="false" applyAlignment="false" applyProtection="false">
      <alignment vertical="center"/>
    </xf>
    <xf numFmtId="0" fontId="0" fillId="14" borderId="20" applyNumberFormat="false" applyFont="false" applyAlignment="false" applyProtection="false">
      <alignment vertical="center"/>
    </xf>
    <xf numFmtId="0" fontId="46" fillId="35" borderId="0" applyNumberFormat="false" applyBorder="false" applyAlignment="false" applyProtection="false">
      <alignment vertical="center"/>
    </xf>
    <xf numFmtId="0" fontId="51" fillId="0" borderId="0">
      <protection locked="false"/>
    </xf>
    <xf numFmtId="0" fontId="44" fillId="11" borderId="0" applyNumberFormat="false" applyBorder="false" applyAlignment="false" applyProtection="false">
      <alignment vertical="center"/>
    </xf>
    <xf numFmtId="0" fontId="46" fillId="10" borderId="0" applyNumberFormat="false" applyBorder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7" fillId="0" borderId="16" applyNumberFormat="false" applyFill="false" applyAlignment="false" applyProtection="false">
      <alignment vertical="center"/>
    </xf>
    <xf numFmtId="0" fontId="46" fillId="7" borderId="0" applyNumberFormat="false" applyBorder="false" applyAlignment="false" applyProtection="false">
      <alignment vertical="center"/>
    </xf>
    <xf numFmtId="0" fontId="45" fillId="0" borderId="15" applyNumberFormat="false" applyFill="false" applyAlignment="false" applyProtection="false">
      <alignment vertical="center"/>
    </xf>
    <xf numFmtId="0" fontId="44" fillId="6" borderId="0" applyNumberFormat="false" applyBorder="false" applyAlignment="false" applyProtection="false">
      <alignment vertical="center"/>
    </xf>
    <xf numFmtId="0" fontId="46" fillId="31" borderId="0" applyNumberFormat="false" applyBorder="false" applyAlignment="false" applyProtection="false">
      <alignment vertical="center"/>
    </xf>
    <xf numFmtId="0" fontId="59" fillId="0" borderId="22" applyNumberFormat="false" applyFill="false" applyAlignment="false" applyProtection="false">
      <alignment vertical="center"/>
    </xf>
  </cellStyleXfs>
  <cellXfs count="18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right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4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 wrapText="true"/>
    </xf>
    <xf numFmtId="0" fontId="3" fillId="0" borderId="6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41" fontId="4" fillId="0" borderId="5" xfId="0" applyNumberFormat="true" applyFont="true" applyBorder="true" applyAlignment="true">
      <alignment horizontal="right" vertical="center" wrapText="true"/>
    </xf>
    <xf numFmtId="41" fontId="4" fillId="0" borderId="6" xfId="0" applyNumberFormat="true" applyFont="true" applyBorder="true" applyAlignment="true">
      <alignment horizontal="right" vertical="center" wrapText="true"/>
    </xf>
    <xf numFmtId="0" fontId="5" fillId="0" borderId="7" xfId="0" applyFont="true" applyBorder="true" applyAlignment="true">
      <alignment horizontal="center" vertical="center" wrapText="true"/>
    </xf>
    <xf numFmtId="41" fontId="5" fillId="0" borderId="8" xfId="0" applyNumberFormat="true" applyFont="true" applyBorder="true" applyAlignment="true">
      <alignment horizontal="right" vertical="center" wrapText="true"/>
    </xf>
    <xf numFmtId="0" fontId="6" fillId="0" borderId="0" xfId="0" applyFont="true" applyAlignment="true">
      <alignment horizontal="justify" vertical="center"/>
    </xf>
    <xf numFmtId="0" fontId="7" fillId="0" borderId="0" xfId="0" applyFont="true" applyAlignment="true">
      <alignment horizontal="center" vertical="center"/>
    </xf>
    <xf numFmtId="0" fontId="8" fillId="0" borderId="0" xfId="0" applyFont="true" applyAlignment="true">
      <alignment vertical="center" wrapText="true"/>
    </xf>
    <xf numFmtId="0" fontId="4" fillId="0" borderId="0" xfId="0" applyFont="true" applyAlignment="true">
      <alignment horizontal="right" vertical="center" wrapText="true"/>
    </xf>
    <xf numFmtId="0" fontId="9" fillId="0" borderId="9" xfId="0" applyFont="true" applyBorder="true" applyAlignment="true">
      <alignment horizontal="center" vertical="center" wrapText="true"/>
    </xf>
    <xf numFmtId="0" fontId="9" fillId="0" borderId="5" xfId="0" applyFont="true" applyBorder="true" applyAlignment="true">
      <alignment horizontal="center" vertical="center" wrapText="true"/>
    </xf>
    <xf numFmtId="0" fontId="9" fillId="0" borderId="10" xfId="0" applyFont="true" applyBorder="true" applyAlignment="true">
      <alignment horizontal="center" vertical="center" wrapText="true"/>
    </xf>
    <xf numFmtId="0" fontId="10" fillId="0" borderId="5" xfId="0" applyFont="true" applyBorder="true" applyAlignment="true">
      <alignment horizontal="center" vertical="center" wrapText="true"/>
    </xf>
    <xf numFmtId="41" fontId="10" fillId="0" borderId="5" xfId="0" applyNumberFormat="true" applyFont="true" applyBorder="true" applyAlignment="true">
      <alignment horizontal="center" vertical="center" wrapText="true"/>
    </xf>
    <xf numFmtId="10" fontId="10" fillId="0" borderId="5" xfId="0" applyNumberFormat="true" applyFont="true" applyBorder="true" applyAlignment="true">
      <alignment horizontal="right" vertical="center" wrapText="true"/>
    </xf>
    <xf numFmtId="41" fontId="9" fillId="0" borderId="5" xfId="0" applyNumberFormat="true" applyFont="true" applyBorder="true" applyAlignment="true">
      <alignment horizontal="center" vertical="center" wrapText="true"/>
    </xf>
    <xf numFmtId="10" fontId="9" fillId="0" borderId="5" xfId="0" applyNumberFormat="true" applyFont="true" applyBorder="true" applyAlignment="true">
      <alignment horizontal="right" vertical="center" wrapText="true"/>
    </xf>
    <xf numFmtId="0" fontId="11" fillId="0" borderId="0" xfId="0" applyFont="true">
      <alignment vertical="center"/>
    </xf>
    <xf numFmtId="0" fontId="4" fillId="0" borderId="0" xfId="0" applyFont="true" applyBorder="true" applyAlignment="true">
      <alignment horizontal="center" vertical="center" wrapText="true"/>
    </xf>
    <xf numFmtId="41" fontId="10" fillId="0" borderId="5" xfId="0" applyNumberFormat="true" applyFont="true" applyBorder="true" applyAlignment="true">
      <alignment horizontal="right" vertical="center" wrapText="true"/>
    </xf>
    <xf numFmtId="41" fontId="9" fillId="0" borderId="5" xfId="0" applyNumberFormat="true" applyFont="true" applyBorder="true" applyAlignment="true">
      <alignment horizontal="right" vertical="center" wrapText="true"/>
    </xf>
    <xf numFmtId="0" fontId="12" fillId="0" borderId="0" xfId="0" applyFont="true" applyAlignment="true">
      <alignment horizontal="center" vertical="center"/>
    </xf>
    <xf numFmtId="0" fontId="13" fillId="0" borderId="0" xfId="0" applyFont="true" applyAlignment="true">
      <alignment horizontal="right" vertical="center"/>
    </xf>
    <xf numFmtId="0" fontId="14" fillId="0" borderId="1" xfId="0" applyFont="true" applyBorder="true" applyAlignment="true">
      <alignment horizontal="center" vertical="center" wrapText="true"/>
    </xf>
    <xf numFmtId="0" fontId="14" fillId="0" borderId="2" xfId="0" applyFont="true" applyBorder="true" applyAlignment="true">
      <alignment horizontal="center" vertical="center" wrapText="true"/>
    </xf>
    <xf numFmtId="0" fontId="14" fillId="0" borderId="3" xfId="0" applyFont="true" applyBorder="true" applyAlignment="true">
      <alignment horizontal="center" vertical="center" wrapText="true"/>
    </xf>
    <xf numFmtId="0" fontId="15" fillId="0" borderId="4" xfId="0" applyFont="true" applyBorder="true" applyAlignment="true">
      <alignment horizontal="justify" vertical="center" wrapText="true"/>
    </xf>
    <xf numFmtId="0" fontId="15" fillId="0" borderId="5" xfId="0" applyFont="true" applyBorder="true" applyAlignment="true">
      <alignment horizontal="center" vertical="center" wrapText="true"/>
    </xf>
    <xf numFmtId="41" fontId="15" fillId="0" borderId="6" xfId="0" applyNumberFormat="true" applyFont="true" applyBorder="true" applyAlignment="true">
      <alignment horizontal="right" vertical="center" wrapText="true"/>
    </xf>
    <xf numFmtId="0" fontId="15" fillId="0" borderId="5" xfId="0" applyFont="true" applyBorder="true" applyAlignment="true">
      <alignment horizontal="justify" vertical="center" wrapText="true"/>
    </xf>
    <xf numFmtId="0" fontId="15" fillId="0" borderId="4" xfId="0" applyFont="true" applyBorder="true" applyAlignment="true">
      <alignment horizontal="center" vertical="center" wrapText="true"/>
    </xf>
    <xf numFmtId="0" fontId="15" fillId="0" borderId="4" xfId="0" applyFont="true" applyBorder="true" applyAlignment="true">
      <alignment horizontal="right" vertical="center" wrapText="true"/>
    </xf>
    <xf numFmtId="0" fontId="15" fillId="0" borderId="7" xfId="0" applyFont="true" applyBorder="true" applyAlignment="true">
      <alignment horizontal="right" vertical="center" wrapText="true"/>
    </xf>
    <xf numFmtId="0" fontId="15" fillId="0" borderId="8" xfId="0" applyFont="true" applyBorder="true" applyAlignment="true">
      <alignment horizontal="justify" vertical="center" wrapText="true"/>
    </xf>
    <xf numFmtId="41" fontId="15" fillId="0" borderId="11" xfId="0" applyNumberFormat="true" applyFont="true" applyBorder="true" applyAlignment="true">
      <alignment horizontal="right" vertical="center" wrapText="true"/>
    </xf>
    <xf numFmtId="0" fontId="16" fillId="0" borderId="0" xfId="0" applyFont="true" applyAlignment="true">
      <alignment horizontal="center" vertical="center"/>
    </xf>
    <xf numFmtId="0" fontId="17" fillId="0" borderId="0" xfId="0" applyFont="true" applyAlignment="true">
      <alignment horizontal="justify" vertical="center"/>
    </xf>
    <xf numFmtId="0" fontId="18" fillId="0" borderId="1" xfId="0" applyFont="true" applyBorder="true" applyAlignment="true">
      <alignment horizontal="center" vertical="center" wrapText="true"/>
    </xf>
    <xf numFmtId="0" fontId="18" fillId="0" borderId="2" xfId="0" applyFont="true" applyBorder="true" applyAlignment="true">
      <alignment horizontal="center" vertical="center" wrapText="true"/>
    </xf>
    <xf numFmtId="0" fontId="18" fillId="0" borderId="3" xfId="0" applyFont="true" applyBorder="true" applyAlignment="true">
      <alignment horizontal="center" vertical="center" wrapText="true"/>
    </xf>
    <xf numFmtId="0" fontId="17" fillId="0" borderId="4" xfId="0" applyFont="true" applyBorder="true" applyAlignment="true">
      <alignment horizontal="justify" vertical="center" wrapText="true"/>
    </xf>
    <xf numFmtId="0" fontId="17" fillId="0" borderId="5" xfId="0" applyFont="true" applyBorder="true" applyAlignment="true">
      <alignment horizontal="center" vertical="center" wrapText="true"/>
    </xf>
    <xf numFmtId="0" fontId="17" fillId="0" borderId="6" xfId="0" applyFont="true" applyBorder="true" applyAlignment="true">
      <alignment horizontal="right" vertical="center" wrapText="true"/>
    </xf>
    <xf numFmtId="0" fontId="17" fillId="0" borderId="5" xfId="0" applyFont="true" applyBorder="true" applyAlignment="true">
      <alignment horizontal="justify" vertical="center" wrapText="true"/>
    </xf>
    <xf numFmtId="0" fontId="17" fillId="0" borderId="4" xfId="0" applyFont="true" applyBorder="true" applyAlignment="true">
      <alignment horizontal="center" vertical="center" wrapText="true"/>
    </xf>
    <xf numFmtId="0" fontId="17" fillId="0" borderId="4" xfId="0" applyFont="true" applyBorder="true" applyAlignment="true">
      <alignment horizontal="right" vertical="center" wrapText="true"/>
    </xf>
    <xf numFmtId="0" fontId="17" fillId="0" borderId="5" xfId="0" applyFont="true" applyBorder="true" applyAlignment="true">
      <alignment horizontal="left" vertical="center" wrapText="true"/>
    </xf>
    <xf numFmtId="0" fontId="17" fillId="0" borderId="7" xfId="0" applyFont="true" applyBorder="true" applyAlignment="true">
      <alignment horizontal="right" vertical="center" wrapText="true"/>
    </xf>
    <xf numFmtId="0" fontId="17" fillId="0" borderId="8" xfId="0" applyFont="true" applyBorder="true" applyAlignment="true">
      <alignment horizontal="left" vertical="center" wrapText="true"/>
    </xf>
    <xf numFmtId="0" fontId="17" fillId="0" borderId="11" xfId="0" applyFont="true" applyBorder="true" applyAlignment="true">
      <alignment horizontal="right" vertical="center" wrapText="true"/>
    </xf>
    <xf numFmtId="0" fontId="10" fillId="0" borderId="0" xfId="0" applyFont="true" applyBorder="true" applyAlignment="true">
      <alignment horizontal="right" vertical="center" wrapText="true"/>
    </xf>
    <xf numFmtId="0" fontId="19" fillId="0" borderId="1" xfId="0" applyFont="true" applyBorder="true" applyAlignment="true">
      <alignment horizontal="center" vertical="center" wrapText="true"/>
    </xf>
    <xf numFmtId="0" fontId="19" fillId="0" borderId="2" xfId="0" applyFont="true" applyBorder="true" applyAlignment="true">
      <alignment horizontal="center" vertical="center" wrapText="true"/>
    </xf>
    <xf numFmtId="0" fontId="19" fillId="0" borderId="4" xfId="0" applyFont="true" applyBorder="true" applyAlignment="true">
      <alignment horizontal="center" vertical="center" wrapText="true"/>
    </xf>
    <xf numFmtId="0" fontId="19" fillId="0" borderId="5" xfId="0" applyFont="true" applyBorder="true" applyAlignment="true">
      <alignment horizontal="center" vertical="center" wrapText="true"/>
    </xf>
    <xf numFmtId="0" fontId="20" fillId="0" borderId="4" xfId="0" applyFont="true" applyBorder="true" applyAlignment="true">
      <alignment horizontal="center" vertical="center" wrapText="true"/>
    </xf>
    <xf numFmtId="41" fontId="20" fillId="0" borderId="5" xfId="0" applyNumberFormat="true" applyFont="true" applyBorder="true" applyAlignment="true">
      <alignment horizontal="center" vertical="center" wrapText="true"/>
    </xf>
    <xf numFmtId="0" fontId="20" fillId="0" borderId="7" xfId="0" applyFont="true" applyBorder="true" applyAlignment="true">
      <alignment horizontal="center" vertical="center" wrapText="true"/>
    </xf>
    <xf numFmtId="41" fontId="20" fillId="0" borderId="8" xfId="0" applyNumberFormat="true" applyFont="true" applyBorder="true" applyAlignment="true">
      <alignment horizontal="center" vertical="center" wrapText="true"/>
    </xf>
    <xf numFmtId="0" fontId="19" fillId="0" borderId="3" xfId="0" applyFont="true" applyBorder="true" applyAlignment="true">
      <alignment horizontal="center" vertical="center" wrapText="true"/>
    </xf>
    <xf numFmtId="0" fontId="19" fillId="0" borderId="6" xfId="0" applyFont="true" applyBorder="true" applyAlignment="true">
      <alignment horizontal="center" vertical="center" wrapText="true"/>
    </xf>
    <xf numFmtId="41" fontId="20" fillId="0" borderId="6" xfId="0" applyNumberFormat="true" applyFont="true" applyBorder="true" applyAlignment="true">
      <alignment horizontal="center" vertical="center" wrapText="true"/>
    </xf>
    <xf numFmtId="41" fontId="20" fillId="0" borderId="11" xfId="0" applyNumberFormat="true" applyFont="true" applyBorder="true" applyAlignment="true">
      <alignment horizontal="center" vertical="center" wrapText="true"/>
    </xf>
    <xf numFmtId="0" fontId="21" fillId="0" borderId="0" xfId="0" applyFont="true" applyAlignment="true">
      <alignment horizontal="center" vertical="center"/>
    </xf>
    <xf numFmtId="0" fontId="22" fillId="0" borderId="1" xfId="0" applyFont="true" applyBorder="true" applyAlignment="true">
      <alignment horizontal="center" wrapText="true"/>
    </xf>
    <xf numFmtId="0" fontId="22" fillId="0" borderId="3" xfId="0" applyFont="true" applyBorder="true" applyAlignment="true">
      <alignment horizontal="center" wrapText="true"/>
    </xf>
    <xf numFmtId="0" fontId="19" fillId="0" borderId="4" xfId="0" applyFont="true" applyBorder="true" applyAlignment="true">
      <alignment horizontal="center" wrapText="true"/>
    </xf>
    <xf numFmtId="41" fontId="19" fillId="0" borderId="6" xfId="0" applyNumberFormat="true" applyFont="true" applyBorder="true" applyAlignment="true">
      <alignment horizontal="right" wrapText="true"/>
    </xf>
    <xf numFmtId="0" fontId="23" fillId="0" borderId="4" xfId="0" applyFont="true" applyBorder="true" applyAlignment="true">
      <alignment horizontal="justify" wrapText="true"/>
    </xf>
    <xf numFmtId="0" fontId="20" fillId="0" borderId="4" xfId="0" applyFont="true" applyBorder="true" applyAlignment="true">
      <alignment horizontal="justify" wrapText="true"/>
    </xf>
    <xf numFmtId="41" fontId="20" fillId="0" borderId="6" xfId="0" applyNumberFormat="true" applyFont="true" applyBorder="true" applyAlignment="true">
      <alignment horizontal="right" wrapText="true"/>
    </xf>
    <xf numFmtId="0" fontId="20" fillId="0" borderId="7" xfId="0" applyFont="true" applyBorder="true" applyAlignment="true">
      <alignment horizontal="justify" wrapText="true"/>
    </xf>
    <xf numFmtId="41" fontId="20" fillId="0" borderId="11" xfId="0" applyNumberFormat="true" applyFont="true" applyBorder="true" applyAlignment="true">
      <alignment horizontal="right" wrapText="true"/>
    </xf>
    <xf numFmtId="0" fontId="24" fillId="0" borderId="0" xfId="0" applyFont="true" applyAlignment="true">
      <alignment horizontal="right" vertical="center"/>
    </xf>
    <xf numFmtId="0" fontId="25" fillId="0" borderId="0" xfId="0" applyFont="true" applyAlignment="true">
      <alignment horizontal="left" vertical="center"/>
    </xf>
    <xf numFmtId="0" fontId="20" fillId="0" borderId="0" xfId="0" applyFont="true" applyAlignment="true">
      <alignment horizontal="right" vertical="center"/>
    </xf>
    <xf numFmtId="0" fontId="9" fillId="0" borderId="1" xfId="0" applyFont="true" applyBorder="true" applyAlignment="true">
      <alignment horizontal="center" vertical="center" wrapText="true"/>
    </xf>
    <xf numFmtId="0" fontId="9" fillId="0" borderId="2" xfId="0" applyFont="true" applyBorder="true" applyAlignment="true">
      <alignment horizontal="center" vertical="center" wrapText="true"/>
    </xf>
    <xf numFmtId="0" fontId="9" fillId="0" borderId="3" xfId="0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left" vertical="center" wrapText="true"/>
    </xf>
    <xf numFmtId="0" fontId="10" fillId="0" borderId="5" xfId="0" applyFont="true" applyBorder="true" applyAlignment="true">
      <alignment vertical="center" wrapText="true"/>
    </xf>
    <xf numFmtId="3" fontId="10" fillId="0" borderId="6" xfId="0" applyNumberFormat="true" applyFont="true" applyBorder="true" applyAlignment="true">
      <alignment horizontal="center" vertical="center" wrapText="true"/>
    </xf>
    <xf numFmtId="0" fontId="10" fillId="0" borderId="4" xfId="0" applyFont="true" applyBorder="true" applyAlignment="true">
      <alignment horizontal="center" vertical="center" wrapText="true"/>
    </xf>
    <xf numFmtId="0" fontId="9" fillId="0" borderId="12" xfId="0" applyFont="true" applyBorder="true" applyAlignment="true">
      <alignment horizontal="center" vertical="center" wrapText="true"/>
    </xf>
    <xf numFmtId="3" fontId="9" fillId="0" borderId="6" xfId="0" applyNumberFormat="true" applyFont="true" applyBorder="true" applyAlignment="true">
      <alignment horizontal="center" vertical="center" wrapText="true"/>
    </xf>
    <xf numFmtId="0" fontId="9" fillId="0" borderId="4" xfId="0" applyFont="true" applyBorder="true" applyAlignment="true">
      <alignment horizontal="center" vertical="center" wrapText="true"/>
    </xf>
    <xf numFmtId="0" fontId="9" fillId="0" borderId="7" xfId="0" applyFont="true" applyBorder="true" applyAlignment="true">
      <alignment horizontal="center" vertical="center" wrapText="true"/>
    </xf>
    <xf numFmtId="0" fontId="9" fillId="0" borderId="8" xfId="0" applyFont="true" applyBorder="true" applyAlignment="true">
      <alignment horizontal="center" vertical="center" wrapText="true"/>
    </xf>
    <xf numFmtId="3" fontId="9" fillId="0" borderId="11" xfId="0" applyNumberFormat="true" applyFont="true" applyBorder="true" applyAlignment="true">
      <alignment horizontal="center" vertical="center" wrapText="true"/>
    </xf>
    <xf numFmtId="0" fontId="20" fillId="0" borderId="4" xfId="0" applyFont="true" applyBorder="true" applyAlignment="true">
      <alignment horizontal="justify" vertical="center" wrapText="true"/>
    </xf>
    <xf numFmtId="0" fontId="10" fillId="0" borderId="5" xfId="0" applyFont="true" applyBorder="true" applyAlignment="true">
      <alignment horizontal="left" vertical="center" wrapText="true"/>
    </xf>
    <xf numFmtId="0" fontId="9" fillId="0" borderId="13" xfId="0" applyFont="true" applyBorder="true" applyAlignment="true">
      <alignment horizontal="center" vertical="center" wrapText="true"/>
    </xf>
    <xf numFmtId="0" fontId="9" fillId="0" borderId="14" xfId="0" applyFont="true" applyBorder="true" applyAlignment="true">
      <alignment horizontal="center" vertical="center" wrapText="true"/>
    </xf>
    <xf numFmtId="0" fontId="26" fillId="0" borderId="0" xfId="1" applyFont="true" applyBorder="true" applyAlignment="true">
      <alignment horizontal="left" vertical="center"/>
    </xf>
    <xf numFmtId="0" fontId="27" fillId="0" borderId="0" xfId="1" applyFont="true" applyBorder="true" applyAlignment="true">
      <alignment horizontal="left" vertical="center"/>
    </xf>
    <xf numFmtId="0" fontId="28" fillId="0" borderId="0" xfId="41" applyFont="true" applyFill="true" applyAlignment="true">
      <alignment horizontal="center" vertical="center" wrapText="true"/>
      <protection locked="false"/>
    </xf>
    <xf numFmtId="49" fontId="27" fillId="0" borderId="0" xfId="41" applyNumberFormat="true" applyFont="true" applyFill="true" applyAlignment="true">
      <alignment horizontal="left" vertical="top"/>
      <protection locked="false"/>
    </xf>
    <xf numFmtId="177" fontId="29" fillId="0" borderId="0" xfId="41" applyNumberFormat="true" applyFont="true" applyFill="true" applyAlignment="true">
      <alignment horizontal="right" vertical="top"/>
      <protection locked="false"/>
    </xf>
    <xf numFmtId="49" fontId="30" fillId="0" borderId="5" xfId="41" applyNumberFormat="true" applyFont="true" applyFill="true" applyBorder="true" applyAlignment="true">
      <alignment horizontal="center" vertical="center"/>
      <protection locked="false"/>
    </xf>
    <xf numFmtId="49" fontId="31" fillId="0" borderId="5" xfId="41" applyNumberFormat="true" applyFont="true" applyFill="true" applyBorder="true" applyAlignment="true">
      <alignment horizontal="center" vertical="center"/>
      <protection locked="false"/>
    </xf>
    <xf numFmtId="0" fontId="32" fillId="0" borderId="5" xfId="2" applyFont="true" applyFill="true" applyBorder="true" applyAlignment="true">
      <alignment horizontal="center" vertical="center"/>
    </xf>
    <xf numFmtId="178" fontId="32" fillId="0" borderId="5" xfId="2" applyNumberFormat="true" applyFont="true" applyFill="true" applyBorder="true" applyAlignment="true">
      <alignment horizontal="center" vertical="center"/>
    </xf>
    <xf numFmtId="0" fontId="11" fillId="0" borderId="5" xfId="2" applyNumberFormat="true" applyFont="true" applyFill="true" applyBorder="true" applyAlignment="true" applyProtection="true">
      <alignment horizontal="center" vertical="center"/>
    </xf>
    <xf numFmtId="0" fontId="11" fillId="0" borderId="5" xfId="2" applyFill="true" applyBorder="true" applyAlignment="true">
      <alignment horizontal="center" vertical="center"/>
    </xf>
    <xf numFmtId="178" fontId="11" fillId="0" borderId="5" xfId="2" applyNumberFormat="true" applyFill="true" applyBorder="true" applyAlignment="true">
      <alignment horizontal="center" vertical="center"/>
    </xf>
    <xf numFmtId="0" fontId="33" fillId="0" borderId="0" xfId="0" applyFont="true" applyAlignment="true">
      <alignment horizontal="center" vertical="center"/>
    </xf>
    <xf numFmtId="0" fontId="22" fillId="2" borderId="1" xfId="0" applyFont="true" applyFill="true" applyBorder="true" applyAlignment="true">
      <alignment horizontal="center" wrapText="true"/>
    </xf>
    <xf numFmtId="0" fontId="22" fillId="2" borderId="3" xfId="0" applyFont="true" applyFill="true" applyBorder="true" applyAlignment="true">
      <alignment horizontal="center" wrapText="true"/>
    </xf>
    <xf numFmtId="0" fontId="19" fillId="2" borderId="4" xfId="0" applyFont="true" applyFill="true" applyBorder="true" applyAlignment="true">
      <alignment horizontal="center" wrapText="true"/>
    </xf>
    <xf numFmtId="41" fontId="19" fillId="2" borderId="6" xfId="0" applyNumberFormat="true" applyFont="true" applyFill="true" applyBorder="true" applyAlignment="true">
      <alignment horizontal="center" wrapText="true"/>
    </xf>
    <xf numFmtId="0" fontId="19" fillId="2" borderId="4" xfId="0" applyFont="true" applyFill="true" applyBorder="true" applyAlignment="true">
      <alignment horizontal="justify" wrapText="true"/>
    </xf>
    <xf numFmtId="0" fontId="20" fillId="2" borderId="4" xfId="0" applyFont="true" applyFill="true" applyBorder="true" applyAlignment="true">
      <alignment horizontal="justify" wrapText="true"/>
    </xf>
    <xf numFmtId="41" fontId="20" fillId="2" borderId="6" xfId="0" applyNumberFormat="true" applyFont="true" applyFill="true" applyBorder="true" applyAlignment="true">
      <alignment horizontal="center" wrapText="true"/>
    </xf>
    <xf numFmtId="0" fontId="20" fillId="2" borderId="4" xfId="0" applyFont="true" applyFill="true" applyBorder="true" applyAlignment="true">
      <alignment horizontal="justify" vertical="center" wrapText="true"/>
    </xf>
    <xf numFmtId="0" fontId="20" fillId="3" borderId="4" xfId="0" applyFont="true" applyFill="true" applyBorder="true" applyAlignment="true">
      <alignment horizontal="justify" wrapText="true"/>
    </xf>
    <xf numFmtId="41" fontId="20" fillId="3" borderId="6" xfId="0" applyNumberFormat="true" applyFont="true" applyFill="true" applyBorder="true" applyAlignment="true">
      <alignment horizontal="center" wrapText="true"/>
    </xf>
    <xf numFmtId="0" fontId="19" fillId="2" borderId="7" xfId="0" applyFont="true" applyFill="true" applyBorder="true" applyAlignment="true">
      <alignment horizontal="justify" wrapText="true"/>
    </xf>
    <xf numFmtId="41" fontId="19" fillId="2" borderId="11" xfId="0" applyNumberFormat="true" applyFont="true" applyFill="true" applyBorder="true" applyAlignment="true">
      <alignment horizontal="center" wrapText="true"/>
    </xf>
    <xf numFmtId="0" fontId="34" fillId="0" borderId="0" xfId="0" applyFont="true" applyAlignment="true">
      <alignment horizontal="center" vertical="center"/>
    </xf>
    <xf numFmtId="0" fontId="35" fillId="0" borderId="0" xfId="0" applyFont="true" applyAlignment="true">
      <alignment horizontal="right" vertical="center" wrapText="true"/>
    </xf>
    <xf numFmtId="0" fontId="36" fillId="0" borderId="0" xfId="0" applyFont="true" applyBorder="true" applyAlignment="true">
      <alignment horizontal="right" vertical="center" wrapText="true" indent="2"/>
    </xf>
    <xf numFmtId="0" fontId="9" fillId="0" borderId="5" xfId="0" applyFont="true" applyBorder="true" applyAlignment="true">
      <alignment horizontal="justify" vertical="center" wrapText="true"/>
    </xf>
    <xf numFmtId="41" fontId="10" fillId="0" borderId="6" xfId="0" applyNumberFormat="true" applyFont="true" applyBorder="true" applyAlignment="true">
      <alignment vertical="center" wrapText="true"/>
    </xf>
    <xf numFmtId="0" fontId="9" fillId="0" borderId="4" xfId="0" applyFont="true" applyBorder="true" applyAlignment="true">
      <alignment horizontal="justify" vertical="center" wrapText="true"/>
    </xf>
    <xf numFmtId="0" fontId="10" fillId="0" borderId="4" xfId="0" applyFont="true" applyBorder="true" applyAlignment="true">
      <alignment horizontal="justify" vertical="center" wrapText="true"/>
    </xf>
    <xf numFmtId="0" fontId="10" fillId="0" borderId="5" xfId="0" applyFont="true" applyBorder="true" applyAlignment="true">
      <alignment horizontal="justify" vertical="center" wrapText="true"/>
    </xf>
    <xf numFmtId="0" fontId="10" fillId="0" borderId="7" xfId="0" applyFont="true" applyBorder="true" applyAlignment="true">
      <alignment horizontal="justify" vertical="center" wrapText="true"/>
    </xf>
    <xf numFmtId="0" fontId="10" fillId="0" borderId="8" xfId="0" applyFont="true" applyBorder="true" applyAlignment="true">
      <alignment horizontal="justify" vertical="center" wrapText="true"/>
    </xf>
    <xf numFmtId="41" fontId="10" fillId="0" borderId="11" xfId="0" applyNumberFormat="true" applyFont="true" applyBorder="true" applyAlignment="true">
      <alignment vertical="center" wrapText="true"/>
    </xf>
    <xf numFmtId="0" fontId="0" fillId="0" borderId="0" xfId="0" applyFill="true" applyBorder="true">
      <alignment vertical="center"/>
    </xf>
    <xf numFmtId="0" fontId="0" fillId="0" borderId="0" xfId="0" applyBorder="true">
      <alignment vertical="center"/>
    </xf>
    <xf numFmtId="176" fontId="0" fillId="0" borderId="0" xfId="0" applyNumberFormat="true" applyBorder="true">
      <alignment vertical="center"/>
    </xf>
    <xf numFmtId="0" fontId="37" fillId="0" borderId="0" xfId="0" applyFont="true" applyAlignment="true">
      <alignment horizontal="center" vertical="center" wrapText="true"/>
    </xf>
    <xf numFmtId="0" fontId="35" fillId="0" borderId="0" xfId="0" applyFont="true" applyBorder="true" applyAlignment="true">
      <alignment horizontal="left" vertical="center" wrapText="true"/>
    </xf>
    <xf numFmtId="0" fontId="20" fillId="0" borderId="0" xfId="0" applyFont="true" applyBorder="true" applyAlignment="true">
      <alignment horizontal="left" vertical="center" wrapText="true"/>
    </xf>
    <xf numFmtId="0" fontId="9" fillId="4" borderId="4" xfId="0" applyFont="true" applyFill="true" applyBorder="true" applyAlignment="true">
      <alignment horizontal="left" vertical="center" wrapText="true"/>
    </xf>
    <xf numFmtId="0" fontId="9" fillId="4" borderId="5" xfId="0" applyFont="true" applyFill="true" applyBorder="true" applyAlignment="true">
      <alignment horizontal="left" vertical="center" wrapText="true"/>
    </xf>
    <xf numFmtId="41" fontId="9" fillId="4" borderId="6" xfId="0" applyNumberFormat="true" applyFont="true" applyFill="true" applyBorder="true" applyAlignment="true">
      <alignment horizontal="right" vertical="center" wrapText="true"/>
    </xf>
    <xf numFmtId="41" fontId="9" fillId="0" borderId="6" xfId="0" applyNumberFormat="true" applyFont="true" applyBorder="true" applyAlignment="true">
      <alignment horizontal="right" vertical="center" wrapText="true"/>
    </xf>
    <xf numFmtId="0" fontId="10" fillId="0" borderId="4" xfId="0" applyFont="true" applyBorder="true" applyAlignment="true">
      <alignment horizontal="right" vertical="center" wrapText="true"/>
    </xf>
    <xf numFmtId="41" fontId="38" fillId="0" borderId="6" xfId="0" applyNumberFormat="true" applyFont="true" applyBorder="true" applyAlignment="true">
      <alignment horizontal="right" vertical="center" wrapText="true"/>
    </xf>
    <xf numFmtId="41" fontId="10" fillId="0" borderId="6" xfId="0" applyNumberFormat="true" applyFont="true" applyBorder="true" applyAlignment="true">
      <alignment horizontal="right" vertical="center" wrapText="true"/>
    </xf>
    <xf numFmtId="41" fontId="38" fillId="0" borderId="6" xfId="0" applyNumberFormat="true" applyFont="true" applyBorder="true" applyAlignment="true">
      <alignment horizontal="right" vertical="center"/>
    </xf>
    <xf numFmtId="0" fontId="9" fillId="5" borderId="7" xfId="0" applyFont="true" applyFill="true" applyBorder="true" applyAlignment="true">
      <alignment horizontal="center" vertical="center" wrapText="true"/>
    </xf>
    <xf numFmtId="0" fontId="9" fillId="5" borderId="8" xfId="0" applyFont="true" applyFill="true" applyBorder="true" applyAlignment="true">
      <alignment horizontal="center" vertical="center" wrapText="true"/>
    </xf>
    <xf numFmtId="41" fontId="9" fillId="5" borderId="11" xfId="0" applyNumberFormat="true" applyFont="true" applyFill="true" applyBorder="true" applyAlignment="true">
      <alignment horizontal="right" vertical="center" wrapText="true"/>
    </xf>
    <xf numFmtId="0" fontId="16" fillId="0" borderId="0" xfId="0" applyFont="true" applyBorder="true" applyAlignment="true">
      <alignment horizontal="center" vertical="center"/>
    </xf>
    <xf numFmtId="0" fontId="39" fillId="0" borderId="0" xfId="0" applyFont="true" applyBorder="true" applyAlignment="true">
      <alignment horizontal="center" vertical="center"/>
    </xf>
    <xf numFmtId="0" fontId="22" fillId="2" borderId="5" xfId="0" applyFont="true" applyFill="true" applyBorder="true" applyAlignment="true">
      <alignment horizontal="center" vertical="center" wrapText="true"/>
    </xf>
    <xf numFmtId="0" fontId="20" fillId="2" borderId="5" xfId="0" applyFont="true" applyFill="true" applyBorder="true" applyAlignment="true">
      <alignment horizontal="justify" vertical="center" wrapText="true"/>
    </xf>
    <xf numFmtId="41" fontId="20" fillId="2" borderId="5" xfId="0" applyNumberFormat="true" applyFont="true" applyFill="true" applyBorder="true" applyAlignment="true">
      <alignment horizontal="right" vertical="center" wrapText="true"/>
    </xf>
    <xf numFmtId="0" fontId="40" fillId="0" borderId="0" xfId="0" applyFont="true" applyAlignment="true">
      <alignment horizontal="right" vertical="center"/>
    </xf>
    <xf numFmtId="0" fontId="41" fillId="0" borderId="1" xfId="0" applyFont="true" applyBorder="true" applyAlignment="true">
      <alignment horizontal="center" vertical="center" wrapText="true"/>
    </xf>
    <xf numFmtId="0" fontId="41" fillId="0" borderId="3" xfId="0" applyFont="true" applyBorder="true" applyAlignment="true">
      <alignment horizontal="center" vertical="center" wrapText="true"/>
    </xf>
    <xf numFmtId="41" fontId="9" fillId="0" borderId="11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0" fontId="42" fillId="0" borderId="0" xfId="0" applyFont="true" applyBorder="true" applyAlignment="true">
      <alignment horizontal="center" vertical="center"/>
    </xf>
    <xf numFmtId="0" fontId="20" fillId="0" borderId="0" xfId="0" applyFont="true" applyBorder="true" applyAlignment="true">
      <alignment horizontal="right" vertical="center"/>
    </xf>
    <xf numFmtId="0" fontId="43" fillId="0" borderId="1" xfId="0" applyFont="true" applyBorder="true" applyAlignment="true">
      <alignment horizontal="center" vertical="center" wrapText="true"/>
    </xf>
    <xf numFmtId="0" fontId="43" fillId="0" borderId="2" xfId="0" applyFont="true" applyBorder="true" applyAlignment="true">
      <alignment horizontal="center" vertical="center" wrapText="true"/>
    </xf>
    <xf numFmtId="0" fontId="38" fillId="0" borderId="3" xfId="0" applyFont="true" applyBorder="true" applyAlignment="true">
      <alignment horizontal="center" vertical="center" wrapText="true"/>
    </xf>
    <xf numFmtId="0" fontId="43" fillId="0" borderId="4" xfId="0" applyFont="true" applyBorder="true" applyAlignment="true">
      <alignment horizontal="center" vertical="center" wrapText="true"/>
    </xf>
    <xf numFmtId="41" fontId="43" fillId="0" borderId="5" xfId="0" applyNumberFormat="true" applyFont="true" applyBorder="true" applyAlignment="true">
      <alignment horizontal="right" vertical="center" wrapText="true"/>
    </xf>
    <xf numFmtId="0" fontId="43" fillId="0" borderId="5" xfId="0" applyFont="true" applyBorder="true" applyAlignment="true">
      <alignment horizontal="center" vertical="center" wrapText="true"/>
    </xf>
    <xf numFmtId="41" fontId="43" fillId="0" borderId="6" xfId="0" applyNumberFormat="true" applyFont="true" applyBorder="true" applyAlignment="true">
      <alignment horizontal="right" vertical="center" wrapText="true"/>
    </xf>
    <xf numFmtId="0" fontId="43" fillId="0" borderId="4" xfId="0" applyFont="true" applyBorder="true" applyAlignment="true">
      <alignment horizontal="justify" vertical="center" wrapText="true"/>
    </xf>
    <xf numFmtId="0" fontId="43" fillId="0" borderId="5" xfId="0" applyFont="true" applyBorder="true" applyAlignment="true">
      <alignment horizontal="justify" vertical="center" wrapText="true"/>
    </xf>
    <xf numFmtId="41" fontId="38" fillId="0" borderId="5" xfId="0" applyNumberFormat="true" applyFont="true" applyBorder="true" applyAlignment="true">
      <alignment horizontal="right" vertical="center" wrapText="true"/>
    </xf>
    <xf numFmtId="0" fontId="38" fillId="0" borderId="5" xfId="0" applyFont="true" applyBorder="true" applyAlignment="true">
      <alignment horizontal="justify" vertical="center" wrapText="true"/>
    </xf>
    <xf numFmtId="0" fontId="38" fillId="0" borderId="4" xfId="0" applyFont="true" applyBorder="true" applyAlignment="true">
      <alignment horizontal="justify" vertical="center" wrapText="true"/>
    </xf>
    <xf numFmtId="41" fontId="38" fillId="0" borderId="5" xfId="0" applyNumberFormat="true" applyFont="true" applyBorder="true" applyAlignment="true">
      <alignment horizontal="center" vertical="center" wrapText="true"/>
    </xf>
    <xf numFmtId="0" fontId="38" fillId="0" borderId="6" xfId="0" applyFont="true" applyBorder="true" applyAlignment="true">
      <alignment horizontal="right" vertical="center" wrapText="true"/>
    </xf>
    <xf numFmtId="0" fontId="43" fillId="0" borderId="7" xfId="0" applyFont="true" applyBorder="true" applyAlignment="true">
      <alignment horizontal="justify" vertical="center" wrapText="true"/>
    </xf>
    <xf numFmtId="41" fontId="43" fillId="0" borderId="8" xfId="0" applyNumberFormat="true" applyFont="true" applyBorder="true" applyAlignment="true">
      <alignment horizontal="right" vertical="center" wrapText="true"/>
    </xf>
    <xf numFmtId="0" fontId="38" fillId="0" borderId="8" xfId="0" applyFont="true" applyBorder="true" applyAlignment="true">
      <alignment horizontal="justify" vertical="center" wrapText="true"/>
    </xf>
    <xf numFmtId="0" fontId="38" fillId="0" borderId="11" xfId="0" applyFont="true" applyBorder="true" applyAlignment="true">
      <alignment horizontal="right" vertical="center" wrapText="true"/>
    </xf>
  </cellXfs>
  <cellStyles count="52">
    <cellStyle name="常规" xfId="0" builtinId="0"/>
    <cellStyle name="常规_人代会报告附表（定）曹铂0103" xfId="1"/>
    <cellStyle name="常规 2" xfId="2"/>
    <cellStyle name="60% - 强调文字颜色 6" xfId="3" builtinId="52"/>
    <cellStyle name="20% - 强调文字颜色 4" xfId="4" builtinId="42"/>
    <cellStyle name="强调文字颜色 4" xfId="5" builtinId="41"/>
    <cellStyle name="输入" xfId="6" builtinId="20"/>
    <cellStyle name="40% - 强调文字颜色 3" xfId="7" builtinId="39"/>
    <cellStyle name="20% - 强调文字颜色 3" xfId="8" builtinId="38"/>
    <cellStyle name="货币" xfId="9" builtinId="4"/>
    <cellStyle name="强调文字颜色 3" xfId="10" builtinId="37"/>
    <cellStyle name="百分比" xfId="11" builtinId="5"/>
    <cellStyle name="60% - 强调文字颜色 2" xfId="12" builtinId="36"/>
    <cellStyle name="60% - 强调文字颜色 5" xfId="13" builtinId="48"/>
    <cellStyle name="强调文字颜色 2" xfId="14" builtinId="33"/>
    <cellStyle name="60% - 强调文字颜色 1" xfId="15" builtinId="32"/>
    <cellStyle name="60% - 强调文字颜色 4" xfId="16" builtinId="44"/>
    <cellStyle name="计算" xfId="17" builtinId="22"/>
    <cellStyle name="强调文字颜色 1" xfId="18" builtinId="29"/>
    <cellStyle name="适中" xfId="19" builtinId="28"/>
    <cellStyle name="20% - 强调文字颜色 5" xfId="20" builtinId="46"/>
    <cellStyle name="好" xfId="21" builtinId="26"/>
    <cellStyle name="20% - 强调文字颜色 1" xfId="22" builtinId="30"/>
    <cellStyle name="汇总" xfId="23" builtinId="25"/>
    <cellStyle name="差" xfId="24" builtinId="27"/>
    <cellStyle name="检查单元格" xfId="25" builtinId="23"/>
    <cellStyle name="输出" xfId="26" builtinId="21"/>
    <cellStyle name="标题 1" xfId="27" builtinId="16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常规_功能分类1212zhangl" xfId="41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链接单元格" xfId="51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workbookViewId="0">
      <selection activeCell="A1" sqref="A1:D1"/>
    </sheetView>
  </sheetViews>
  <sheetFormatPr defaultColWidth="9" defaultRowHeight="13.5" outlineLevelCol="3"/>
  <cols>
    <col min="1" max="1" width="26.625" customWidth="true"/>
    <col min="2" max="2" width="10.625" customWidth="true"/>
    <col min="3" max="3" width="26.625" customWidth="true"/>
    <col min="4" max="4" width="10.625" customWidth="true"/>
  </cols>
  <sheetData>
    <row r="1" ht="26.25" spans="1:4">
      <c r="A1" s="164" t="s">
        <v>0</v>
      </c>
      <c r="B1" s="164"/>
      <c r="C1" s="164"/>
      <c r="D1" s="164"/>
    </row>
    <row r="2" ht="24.75" spans="1:4">
      <c r="A2" s="165"/>
      <c r="B2" s="165"/>
      <c r="C2" s="165"/>
      <c r="D2" s="166" t="s">
        <v>1</v>
      </c>
    </row>
    <row r="3" ht="20.1" customHeight="true" spans="1:4">
      <c r="A3" s="167" t="s">
        <v>2</v>
      </c>
      <c r="B3" s="168" t="s">
        <v>3</v>
      </c>
      <c r="C3" s="168" t="s">
        <v>2</v>
      </c>
      <c r="D3" s="169" t="s">
        <v>3</v>
      </c>
    </row>
    <row r="4" ht="20.1" customHeight="true" spans="1:4">
      <c r="A4" s="170" t="s">
        <v>4</v>
      </c>
      <c r="B4" s="171">
        <f>B5+B6+B25+B26+B29</f>
        <v>88100</v>
      </c>
      <c r="C4" s="172" t="s">
        <v>5</v>
      </c>
      <c r="D4" s="173">
        <f>D5+D6+D10</f>
        <v>88100</v>
      </c>
    </row>
    <row r="5" ht="20.1" customHeight="true" spans="1:4">
      <c r="A5" s="174" t="s">
        <v>6</v>
      </c>
      <c r="B5" s="171">
        <v>80960</v>
      </c>
      <c r="C5" s="175" t="s">
        <v>7</v>
      </c>
      <c r="D5" s="173">
        <v>62000</v>
      </c>
    </row>
    <row r="6" ht="20.1" customHeight="true" spans="1:4">
      <c r="A6" s="174" t="s">
        <v>8</v>
      </c>
      <c r="B6" s="171">
        <f>B7+B13+B24</f>
        <v>374</v>
      </c>
      <c r="C6" s="175" t="s">
        <v>9</v>
      </c>
      <c r="D6" s="173">
        <f>SUM(D7:D9)</f>
        <v>26100</v>
      </c>
    </row>
    <row r="7" ht="20.1" customHeight="true" spans="1:4">
      <c r="A7" s="174" t="s">
        <v>10</v>
      </c>
      <c r="B7" s="176">
        <f>SUM(B8:B12)</f>
        <v>374</v>
      </c>
      <c r="C7" s="177" t="s">
        <v>11</v>
      </c>
      <c r="D7" s="149"/>
    </row>
    <row r="8" ht="20.1" customHeight="true" spans="1:4">
      <c r="A8" s="178" t="s">
        <v>12</v>
      </c>
      <c r="B8" s="176">
        <v>374</v>
      </c>
      <c r="C8" s="177" t="s">
        <v>13</v>
      </c>
      <c r="D8" s="149"/>
    </row>
    <row r="9" ht="20.1" customHeight="true" spans="1:4">
      <c r="A9" s="178" t="s">
        <v>14</v>
      </c>
      <c r="B9" s="179"/>
      <c r="C9" s="177" t="s">
        <v>15</v>
      </c>
      <c r="D9" s="149">
        <v>26100</v>
      </c>
    </row>
    <row r="10" ht="20.1" customHeight="true" spans="1:4">
      <c r="A10" s="178" t="s">
        <v>16</v>
      </c>
      <c r="B10" s="176"/>
      <c r="C10" s="175" t="s">
        <v>17</v>
      </c>
      <c r="D10" s="149">
        <f>SUM(D11)</f>
        <v>0</v>
      </c>
    </row>
    <row r="11" ht="20.1" customHeight="true" spans="1:4">
      <c r="A11" s="178" t="s">
        <v>18</v>
      </c>
      <c r="B11" s="176"/>
      <c r="C11" s="177" t="s">
        <v>19</v>
      </c>
      <c r="D11" s="149"/>
    </row>
    <row r="12" ht="30" spans="1:4">
      <c r="A12" s="178" t="s">
        <v>20</v>
      </c>
      <c r="B12" s="176"/>
      <c r="C12" s="177"/>
      <c r="D12" s="149"/>
    </row>
    <row r="13" ht="20.1" customHeight="true" spans="1:4">
      <c r="A13" s="174" t="s">
        <v>21</v>
      </c>
      <c r="B13" s="176">
        <f>SUM(B14:B23)</f>
        <v>0</v>
      </c>
      <c r="C13" s="175"/>
      <c r="D13" s="180"/>
    </row>
    <row r="14" ht="20.1" customHeight="true" spans="1:4">
      <c r="A14" s="178" t="s">
        <v>22</v>
      </c>
      <c r="B14" s="176"/>
      <c r="C14" s="175"/>
      <c r="D14" s="180"/>
    </row>
    <row r="15" ht="20.1" customHeight="true" spans="1:4">
      <c r="A15" s="178" t="s">
        <v>23</v>
      </c>
      <c r="B15" s="176"/>
      <c r="C15" s="177"/>
      <c r="D15" s="180"/>
    </row>
    <row r="16" ht="20.1" customHeight="true" spans="1:4">
      <c r="A16" s="178" t="s">
        <v>24</v>
      </c>
      <c r="B16" s="176"/>
      <c r="C16" s="177"/>
      <c r="D16" s="180"/>
    </row>
    <row r="17" ht="20.1" customHeight="true" spans="1:4">
      <c r="A17" s="178" t="s">
        <v>25</v>
      </c>
      <c r="B17" s="176"/>
      <c r="C17" s="177"/>
      <c r="D17" s="180"/>
    </row>
    <row r="18" ht="20.1" customHeight="true" spans="1:4">
      <c r="A18" s="178" t="s">
        <v>26</v>
      </c>
      <c r="B18" s="176"/>
      <c r="C18" s="177"/>
      <c r="D18" s="180"/>
    </row>
    <row r="19" ht="20.1" hidden="true" customHeight="true" spans="1:4">
      <c r="A19" s="178" t="s">
        <v>27</v>
      </c>
      <c r="B19" s="176"/>
      <c r="C19" s="177"/>
      <c r="D19" s="180"/>
    </row>
    <row r="20" ht="20.1" hidden="true" customHeight="true" spans="1:4">
      <c r="A20" s="178" t="s">
        <v>28</v>
      </c>
      <c r="B20" s="176"/>
      <c r="C20" s="177"/>
      <c r="D20" s="180"/>
    </row>
    <row r="21" ht="20.1" hidden="true" customHeight="true" spans="1:4">
      <c r="A21" s="178" t="s">
        <v>29</v>
      </c>
      <c r="B21" s="176"/>
      <c r="C21" s="177"/>
      <c r="D21" s="180"/>
    </row>
    <row r="22" ht="20.1" hidden="true" customHeight="true" spans="1:4">
      <c r="A22" s="178" t="s">
        <v>30</v>
      </c>
      <c r="B22" s="176"/>
      <c r="C22" s="177"/>
      <c r="D22" s="180"/>
    </row>
    <row r="23" ht="20.1" hidden="true" customHeight="true" spans="1:4">
      <c r="A23" s="178" t="s">
        <v>31</v>
      </c>
      <c r="B23" s="176"/>
      <c r="C23" s="177"/>
      <c r="D23" s="180"/>
    </row>
    <row r="24" ht="20.1" customHeight="true" spans="1:4">
      <c r="A24" s="174" t="s">
        <v>32</v>
      </c>
      <c r="B24" s="176"/>
      <c r="C24" s="175"/>
      <c r="D24" s="180"/>
    </row>
    <row r="25" ht="20.1" customHeight="true" spans="1:4">
      <c r="A25" s="174" t="s">
        <v>33</v>
      </c>
      <c r="B25" s="171"/>
      <c r="C25" s="177"/>
      <c r="D25" s="180"/>
    </row>
    <row r="26" ht="20.1" customHeight="true" spans="1:4">
      <c r="A26" s="174" t="s">
        <v>34</v>
      </c>
      <c r="B26" s="176">
        <f>SUM(B27:B28)</f>
        <v>3260</v>
      </c>
      <c r="C26" s="177"/>
      <c r="D26" s="180"/>
    </row>
    <row r="27" ht="20.1" customHeight="true" spans="1:4">
      <c r="A27" s="178" t="s">
        <v>35</v>
      </c>
      <c r="B27" s="176">
        <v>3260</v>
      </c>
      <c r="C27" s="177"/>
      <c r="D27" s="180"/>
    </row>
    <row r="28" ht="20.1" customHeight="true" spans="1:4">
      <c r="A28" s="178" t="s">
        <v>36</v>
      </c>
      <c r="B28" s="176"/>
      <c r="C28" s="177"/>
      <c r="D28" s="180"/>
    </row>
    <row r="29" ht="20.1" customHeight="true" spans="1:4">
      <c r="A29" s="181" t="s">
        <v>37</v>
      </c>
      <c r="B29" s="182">
        <v>3506</v>
      </c>
      <c r="C29" s="183"/>
      <c r="D29" s="184"/>
    </row>
    <row r="33" spans="1:1">
      <c r="A33" s="26"/>
    </row>
  </sheetData>
  <mergeCells count="1">
    <mergeCell ref="A1:D1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workbookViewId="0">
      <selection activeCell="A1" sqref="A1:B1"/>
    </sheetView>
  </sheetViews>
  <sheetFormatPr defaultColWidth="9" defaultRowHeight="13.5" outlineLevelCol="1"/>
  <cols>
    <col min="1" max="1" width="42.875" customWidth="true"/>
    <col min="2" max="2" width="29.625" customWidth="true"/>
  </cols>
  <sheetData>
    <row r="1" ht="26.25" spans="1:2">
      <c r="A1" s="1" t="s">
        <v>38</v>
      </c>
      <c r="B1" s="1"/>
    </row>
    <row r="2" ht="19.5" spans="2:2">
      <c r="B2" s="160" t="s">
        <v>1</v>
      </c>
    </row>
    <row r="3" ht="20.1" customHeight="true" spans="1:2">
      <c r="A3" s="161" t="s">
        <v>39</v>
      </c>
      <c r="B3" s="162" t="s">
        <v>40</v>
      </c>
    </row>
    <row r="4" ht="20.1" customHeight="true" spans="1:2">
      <c r="A4" s="132" t="s">
        <v>41</v>
      </c>
      <c r="B4" s="147">
        <f>SUM(B5:B15)</f>
        <v>37860</v>
      </c>
    </row>
    <row r="5" ht="20.1" customHeight="true" spans="1:2">
      <c r="A5" s="133" t="s">
        <v>42</v>
      </c>
      <c r="B5" s="150">
        <v>8830</v>
      </c>
    </row>
    <row r="6" ht="20.1" customHeight="true" spans="1:2">
      <c r="A6" s="133" t="s">
        <v>43</v>
      </c>
      <c r="B6" s="150">
        <v>3000</v>
      </c>
    </row>
    <row r="7" ht="20.1" customHeight="true" spans="1:2">
      <c r="A7" s="133" t="s">
        <v>44</v>
      </c>
      <c r="B7" s="150">
        <v>530</v>
      </c>
    </row>
    <row r="8" ht="20.1" customHeight="true" spans="1:2">
      <c r="A8" s="133" t="s">
        <v>45</v>
      </c>
      <c r="B8" s="150">
        <v>500</v>
      </c>
    </row>
    <row r="9" ht="20.1" customHeight="true" spans="1:2">
      <c r="A9" s="133" t="s">
        <v>46</v>
      </c>
      <c r="B9" s="150">
        <v>2800</v>
      </c>
    </row>
    <row r="10" ht="20.1" customHeight="true" spans="1:2">
      <c r="A10" s="133" t="s">
        <v>47</v>
      </c>
      <c r="B10" s="150">
        <v>7000</v>
      </c>
    </row>
    <row r="11" ht="20.1" customHeight="true" spans="1:2">
      <c r="A11" s="133" t="s">
        <v>48</v>
      </c>
      <c r="B11" s="150">
        <v>1900</v>
      </c>
    </row>
    <row r="12" ht="20.1" customHeight="true" spans="1:2">
      <c r="A12" s="133" t="s">
        <v>49</v>
      </c>
      <c r="B12" s="150">
        <v>9000</v>
      </c>
    </row>
    <row r="13" ht="20.1" customHeight="true" spans="1:2">
      <c r="A13" s="133" t="s">
        <v>50</v>
      </c>
      <c r="B13" s="150">
        <v>1000</v>
      </c>
    </row>
    <row r="14" ht="20.1" customHeight="true" spans="1:2">
      <c r="A14" s="133" t="s">
        <v>51</v>
      </c>
      <c r="B14" s="150">
        <v>2900</v>
      </c>
    </row>
    <row r="15" ht="20.1" customHeight="true" spans="1:2">
      <c r="A15" s="133" t="s">
        <v>52</v>
      </c>
      <c r="B15" s="150">
        <v>400</v>
      </c>
    </row>
    <row r="16" ht="20.1" customHeight="true" spans="1:2">
      <c r="A16" s="132" t="s">
        <v>53</v>
      </c>
      <c r="B16" s="147">
        <f>SUM(B17:B21)</f>
        <v>43100</v>
      </c>
    </row>
    <row r="17" ht="20.1" customHeight="true" spans="1:2">
      <c r="A17" s="133" t="s">
        <v>54</v>
      </c>
      <c r="B17" s="150">
        <v>12700</v>
      </c>
    </row>
    <row r="18" ht="20.1" customHeight="true" spans="1:2">
      <c r="A18" s="133" t="s">
        <v>55</v>
      </c>
      <c r="B18" s="150">
        <v>210</v>
      </c>
    </row>
    <row r="19" ht="20.1" customHeight="true" spans="1:2">
      <c r="A19" s="133" t="s">
        <v>56</v>
      </c>
      <c r="B19" s="150">
        <v>400</v>
      </c>
    </row>
    <row r="20" ht="20.1" customHeight="true" spans="1:2">
      <c r="A20" s="133" t="s">
        <v>57</v>
      </c>
      <c r="B20" s="150">
        <v>29600</v>
      </c>
    </row>
    <row r="21" ht="20.1" customHeight="true" spans="1:2">
      <c r="A21" s="133" t="s">
        <v>58</v>
      </c>
      <c r="B21" s="150">
        <v>190</v>
      </c>
    </row>
    <row r="22" ht="20.1" customHeight="true" spans="1:2">
      <c r="A22" s="95" t="s">
        <v>59</v>
      </c>
      <c r="B22" s="163">
        <f>B4+B16</f>
        <v>80960</v>
      </c>
    </row>
  </sheetData>
  <mergeCells count="1">
    <mergeCell ref="A1:B1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workbookViewId="0">
      <selection activeCell="A1" sqref="A1:E1"/>
    </sheetView>
  </sheetViews>
  <sheetFormatPr defaultColWidth="9" defaultRowHeight="13.5" outlineLevelCol="4"/>
  <cols>
    <col min="1" max="1" width="11.5" customWidth="true"/>
    <col min="2" max="2" width="35.75" customWidth="true"/>
    <col min="3" max="5" width="11.5" customWidth="true"/>
  </cols>
  <sheetData>
    <row r="1" ht="39.75" customHeight="true" spans="1:5">
      <c r="A1" s="155" t="s">
        <v>60</v>
      </c>
      <c r="B1" s="155"/>
      <c r="C1" s="155"/>
      <c r="D1" s="155"/>
      <c r="E1" s="155"/>
    </row>
    <row r="2" ht="20.25" customHeight="true" spans="1:5">
      <c r="A2" s="156"/>
      <c r="B2" s="139"/>
      <c r="C2" s="139"/>
      <c r="D2" s="139"/>
      <c r="E2" s="156" t="s">
        <v>1</v>
      </c>
    </row>
    <row r="3" ht="31.5" spans="1:5">
      <c r="A3" s="157" t="s">
        <v>61</v>
      </c>
      <c r="B3" s="157" t="s">
        <v>62</v>
      </c>
      <c r="C3" s="157" t="s">
        <v>63</v>
      </c>
      <c r="D3" s="157" t="s">
        <v>64</v>
      </c>
      <c r="E3" s="157" t="s">
        <v>65</v>
      </c>
    </row>
    <row r="4" ht="15.75" spans="1:5">
      <c r="A4" s="158"/>
      <c r="B4" s="158" t="s">
        <v>66</v>
      </c>
      <c r="C4" s="159">
        <f>D4+E4</f>
        <v>62000</v>
      </c>
      <c r="D4" s="159">
        <f>D5+D24+D31+D37+D45+D51+D65+D77+D83+D89+D96+D100+D103+D105+D107+D110+D113+D116+D117</f>
        <v>62000</v>
      </c>
      <c r="E4" s="159">
        <f>E5+E24+E31+E37+E45+E51+E65+E77+E83+E89+E96+E100+E103+E105+E107+E110+E113+E116+E117</f>
        <v>0</v>
      </c>
    </row>
    <row r="5" ht="15.75" spans="1:5">
      <c r="A5" s="158">
        <v>201</v>
      </c>
      <c r="B5" s="158" t="s">
        <v>67</v>
      </c>
      <c r="C5" s="159">
        <f t="shared" ref="C5:C69" si="0">D5+E5</f>
        <v>9885</v>
      </c>
      <c r="D5" s="159">
        <f>SUM(D6:D23)</f>
        <v>9885</v>
      </c>
      <c r="E5" s="159">
        <f>SUM(E6:E23)</f>
        <v>0</v>
      </c>
    </row>
    <row r="6" ht="15.75" spans="1:5">
      <c r="A6" s="158">
        <v>20103</v>
      </c>
      <c r="B6" s="158" t="s">
        <v>68</v>
      </c>
      <c r="C6" s="159">
        <f t="shared" si="0"/>
        <v>3274</v>
      </c>
      <c r="D6" s="150">
        <v>3274</v>
      </c>
      <c r="E6" s="150">
        <v>0</v>
      </c>
    </row>
    <row r="7" ht="15.75" spans="1:5">
      <c r="A7" s="158">
        <v>20104</v>
      </c>
      <c r="B7" s="158" t="s">
        <v>69</v>
      </c>
      <c r="C7" s="159">
        <f t="shared" si="0"/>
        <v>601</v>
      </c>
      <c r="D7" s="150">
        <v>601</v>
      </c>
      <c r="E7" s="150">
        <v>0</v>
      </c>
    </row>
    <row r="8" ht="15.75" spans="1:5">
      <c r="A8" s="158">
        <v>20105</v>
      </c>
      <c r="B8" s="158" t="s">
        <v>70</v>
      </c>
      <c r="C8" s="159">
        <f t="shared" si="0"/>
        <v>0</v>
      </c>
      <c r="D8" s="159">
        <v>0</v>
      </c>
      <c r="E8" s="159">
        <v>0</v>
      </c>
    </row>
    <row r="9" ht="15.75" spans="1:5">
      <c r="A9" s="158">
        <v>20106</v>
      </c>
      <c r="B9" s="158" t="s">
        <v>71</v>
      </c>
      <c r="C9" s="159">
        <f t="shared" si="0"/>
        <v>872</v>
      </c>
      <c r="D9" s="150">
        <v>872</v>
      </c>
      <c r="E9" s="150">
        <v>0</v>
      </c>
    </row>
    <row r="10" ht="15.75" spans="1:5">
      <c r="A10" s="158">
        <v>20107</v>
      </c>
      <c r="B10" s="158" t="s">
        <v>72</v>
      </c>
      <c r="C10" s="159">
        <f t="shared" si="0"/>
        <v>600</v>
      </c>
      <c r="D10" s="150">
        <v>600</v>
      </c>
      <c r="E10" s="150">
        <v>0</v>
      </c>
    </row>
    <row r="11" ht="15.75" spans="1:5">
      <c r="A11" s="158">
        <v>20108</v>
      </c>
      <c r="B11" s="158" t="s">
        <v>73</v>
      </c>
      <c r="C11" s="159">
        <f t="shared" si="0"/>
        <v>0</v>
      </c>
      <c r="D11" s="159"/>
      <c r="E11" s="159">
        <v>0</v>
      </c>
    </row>
    <row r="12" ht="15.75" spans="1:5">
      <c r="A12" s="158">
        <v>20109</v>
      </c>
      <c r="B12" s="158" t="s">
        <v>74</v>
      </c>
      <c r="C12" s="159">
        <f t="shared" si="0"/>
        <v>0</v>
      </c>
      <c r="D12" s="159"/>
      <c r="E12" s="159">
        <v>0</v>
      </c>
    </row>
    <row r="13" ht="15.75" spans="1:5">
      <c r="A13" s="158">
        <v>20111</v>
      </c>
      <c r="B13" s="158" t="s">
        <v>75</v>
      </c>
      <c r="C13" s="159">
        <f t="shared" si="0"/>
        <v>493</v>
      </c>
      <c r="D13" s="150">
        <v>493</v>
      </c>
      <c r="E13" s="150">
        <v>0</v>
      </c>
    </row>
    <row r="14" ht="15.75" spans="1:5">
      <c r="A14" s="158">
        <v>20113</v>
      </c>
      <c r="B14" s="158" t="s">
        <v>76</v>
      </c>
      <c r="C14" s="159">
        <f t="shared" si="0"/>
        <v>2970</v>
      </c>
      <c r="D14" s="150">
        <v>2970</v>
      </c>
      <c r="E14" s="150">
        <v>0</v>
      </c>
    </row>
    <row r="15" ht="15.75" spans="1:5">
      <c r="A15" s="158">
        <v>20126</v>
      </c>
      <c r="B15" s="158" t="s">
        <v>77</v>
      </c>
      <c r="C15" s="159">
        <f t="shared" si="0"/>
        <v>0</v>
      </c>
      <c r="D15" s="159"/>
      <c r="E15" s="159">
        <v>0</v>
      </c>
    </row>
    <row r="16" ht="15.75" spans="1:5">
      <c r="A16" s="158">
        <v>20129</v>
      </c>
      <c r="B16" s="158" t="s">
        <v>78</v>
      </c>
      <c r="C16" s="159">
        <f t="shared" si="0"/>
        <v>0</v>
      </c>
      <c r="D16" s="159"/>
      <c r="E16" s="159">
        <v>0</v>
      </c>
    </row>
    <row r="17" ht="15.75" spans="1:5">
      <c r="A17" s="158">
        <v>20131</v>
      </c>
      <c r="B17" s="158" t="s">
        <v>79</v>
      </c>
      <c r="C17" s="159">
        <f t="shared" si="0"/>
        <v>0</v>
      </c>
      <c r="D17" s="159"/>
      <c r="E17" s="159">
        <v>0</v>
      </c>
    </row>
    <row r="18" ht="15.75" spans="1:5">
      <c r="A18" s="158">
        <v>20132</v>
      </c>
      <c r="B18" s="158" t="s">
        <v>80</v>
      </c>
      <c r="C18" s="159">
        <f t="shared" si="0"/>
        <v>0</v>
      </c>
      <c r="D18" s="159"/>
      <c r="E18" s="159">
        <v>0</v>
      </c>
    </row>
    <row r="19" ht="15.75" spans="1:5">
      <c r="A19" s="158">
        <v>20133</v>
      </c>
      <c r="B19" s="158" t="s">
        <v>81</v>
      </c>
      <c r="C19" s="159">
        <f t="shared" si="0"/>
        <v>0</v>
      </c>
      <c r="D19" s="159"/>
      <c r="E19" s="159">
        <v>0</v>
      </c>
    </row>
    <row r="20" ht="15.75" spans="1:5">
      <c r="A20" s="158">
        <v>20134</v>
      </c>
      <c r="B20" s="158" t="s">
        <v>82</v>
      </c>
      <c r="C20" s="159">
        <f t="shared" si="0"/>
        <v>0</v>
      </c>
      <c r="D20" s="159"/>
      <c r="E20" s="159">
        <v>0</v>
      </c>
    </row>
    <row r="21" ht="15.75" spans="1:5">
      <c r="A21" s="158">
        <v>20136</v>
      </c>
      <c r="B21" s="158" t="s">
        <v>83</v>
      </c>
      <c r="C21" s="159">
        <f t="shared" si="0"/>
        <v>0</v>
      </c>
      <c r="D21" s="159"/>
      <c r="E21" s="159">
        <v>0</v>
      </c>
    </row>
    <row r="22" ht="15.75" spans="1:5">
      <c r="A22" s="158">
        <v>20138</v>
      </c>
      <c r="B22" s="158" t="s">
        <v>84</v>
      </c>
      <c r="C22" s="159">
        <f t="shared" si="0"/>
        <v>15</v>
      </c>
      <c r="D22" s="159">
        <v>15</v>
      </c>
      <c r="E22" s="159">
        <v>0</v>
      </c>
    </row>
    <row r="23" ht="15.75" spans="1:5">
      <c r="A23" s="158">
        <v>20199</v>
      </c>
      <c r="B23" s="158" t="s">
        <v>85</v>
      </c>
      <c r="C23" s="159">
        <f t="shared" si="0"/>
        <v>1060</v>
      </c>
      <c r="D23" s="159">
        <v>1060</v>
      </c>
      <c r="E23" s="159">
        <v>0</v>
      </c>
    </row>
    <row r="24" ht="15.75" spans="1:5">
      <c r="A24" s="158">
        <v>204</v>
      </c>
      <c r="B24" s="158" t="s">
        <v>86</v>
      </c>
      <c r="C24" s="159">
        <f t="shared" si="0"/>
        <v>310</v>
      </c>
      <c r="D24" s="159">
        <f>SUM(D25:D30)</f>
        <v>310</v>
      </c>
      <c r="E24" s="159">
        <f>SUM(E25:E30)</f>
        <v>0</v>
      </c>
    </row>
    <row r="25" ht="15.75" spans="1:5">
      <c r="A25" s="158">
        <v>20401</v>
      </c>
      <c r="B25" s="158" t="s">
        <v>87</v>
      </c>
      <c r="C25" s="159">
        <f t="shared" si="0"/>
        <v>0</v>
      </c>
      <c r="D25" s="159"/>
      <c r="E25" s="159">
        <v>0</v>
      </c>
    </row>
    <row r="26" ht="15.75" spans="1:5">
      <c r="A26" s="158">
        <v>20402</v>
      </c>
      <c r="B26" s="158" t="s">
        <v>88</v>
      </c>
      <c r="C26" s="159">
        <f t="shared" si="0"/>
        <v>310</v>
      </c>
      <c r="D26" s="159">
        <v>310</v>
      </c>
      <c r="E26" s="159">
        <v>0</v>
      </c>
    </row>
    <row r="27" ht="15.75" spans="1:5">
      <c r="A27" s="158">
        <v>20403</v>
      </c>
      <c r="B27" s="158" t="s">
        <v>89</v>
      </c>
      <c r="C27" s="159">
        <f t="shared" si="0"/>
        <v>0</v>
      </c>
      <c r="D27" s="159"/>
      <c r="E27" s="159">
        <v>0</v>
      </c>
    </row>
    <row r="28" ht="15.75" spans="1:5">
      <c r="A28" s="158">
        <v>20404</v>
      </c>
      <c r="B28" s="158" t="s">
        <v>90</v>
      </c>
      <c r="C28" s="159">
        <f t="shared" si="0"/>
        <v>0</v>
      </c>
      <c r="D28" s="159"/>
      <c r="E28" s="159">
        <v>0</v>
      </c>
    </row>
    <row r="29" ht="15.75" spans="1:5">
      <c r="A29" s="158">
        <v>20405</v>
      </c>
      <c r="B29" s="158" t="s">
        <v>91</v>
      </c>
      <c r="C29" s="159">
        <f t="shared" si="0"/>
        <v>0</v>
      </c>
      <c r="D29" s="159"/>
      <c r="E29" s="159">
        <v>0</v>
      </c>
    </row>
    <row r="30" ht="15.75" spans="1:5">
      <c r="A30" s="158">
        <v>20406</v>
      </c>
      <c r="B30" s="158" t="s">
        <v>92</v>
      </c>
      <c r="C30" s="159">
        <f t="shared" si="0"/>
        <v>0</v>
      </c>
      <c r="D30" s="159"/>
      <c r="E30" s="159">
        <v>0</v>
      </c>
    </row>
    <row r="31" ht="15.75" spans="1:5">
      <c r="A31" s="158">
        <v>205</v>
      </c>
      <c r="B31" s="158" t="s">
        <v>93</v>
      </c>
      <c r="C31" s="159">
        <f t="shared" si="0"/>
        <v>0</v>
      </c>
      <c r="D31" s="159">
        <f>SUM(D32:D36)</f>
        <v>0</v>
      </c>
      <c r="E31" s="159">
        <f>SUM(E32:E36)</f>
        <v>0</v>
      </c>
    </row>
    <row r="32" ht="15.75" spans="1:5">
      <c r="A32" s="158">
        <v>20501</v>
      </c>
      <c r="B32" s="158" t="s">
        <v>94</v>
      </c>
      <c r="C32" s="159">
        <f t="shared" si="0"/>
        <v>0</v>
      </c>
      <c r="D32" s="159"/>
      <c r="E32" s="159">
        <v>0</v>
      </c>
    </row>
    <row r="33" ht="15.75" spans="1:5">
      <c r="A33" s="158">
        <v>20502</v>
      </c>
      <c r="B33" s="158" t="s">
        <v>95</v>
      </c>
      <c r="C33" s="159">
        <f t="shared" si="0"/>
        <v>0</v>
      </c>
      <c r="D33" s="159"/>
      <c r="E33" s="159">
        <v>0</v>
      </c>
    </row>
    <row r="34" ht="15.75" spans="1:5">
      <c r="A34" s="158">
        <v>20503</v>
      </c>
      <c r="B34" s="158" t="s">
        <v>96</v>
      </c>
      <c r="C34" s="159">
        <f t="shared" si="0"/>
        <v>0</v>
      </c>
      <c r="D34" s="159"/>
      <c r="E34" s="159">
        <v>0</v>
      </c>
    </row>
    <row r="35" ht="15.75" spans="1:5">
      <c r="A35" s="158">
        <v>20507</v>
      </c>
      <c r="B35" s="158" t="s">
        <v>97</v>
      </c>
      <c r="C35" s="159">
        <f t="shared" si="0"/>
        <v>0</v>
      </c>
      <c r="D35" s="159"/>
      <c r="E35" s="159">
        <v>0</v>
      </c>
    </row>
    <row r="36" ht="15.75" spans="1:5">
      <c r="A36" s="158">
        <v>20509</v>
      </c>
      <c r="B36" s="158" t="s">
        <v>98</v>
      </c>
      <c r="C36" s="159">
        <f t="shared" si="0"/>
        <v>0</v>
      </c>
      <c r="D36" s="159"/>
      <c r="E36" s="159">
        <v>0</v>
      </c>
    </row>
    <row r="37" ht="15.75" spans="1:5">
      <c r="A37" s="158">
        <v>206</v>
      </c>
      <c r="B37" s="158" t="s">
        <v>99</v>
      </c>
      <c r="C37" s="159">
        <f t="shared" si="0"/>
        <v>3374</v>
      </c>
      <c r="D37" s="159">
        <f>SUM(D38:D44)</f>
        <v>3374</v>
      </c>
      <c r="E37" s="159">
        <f>SUM(E38:E44)</f>
        <v>0</v>
      </c>
    </row>
    <row r="38" ht="15.75" spans="1:5">
      <c r="A38" s="158">
        <v>20601</v>
      </c>
      <c r="B38" s="158" t="s">
        <v>100</v>
      </c>
      <c r="C38" s="159">
        <f t="shared" si="0"/>
        <v>229</v>
      </c>
      <c r="D38" s="159">
        <v>229</v>
      </c>
      <c r="E38" s="159">
        <v>0</v>
      </c>
    </row>
    <row r="39" ht="15.75" spans="1:5">
      <c r="A39" s="158">
        <v>20602</v>
      </c>
      <c r="B39" s="158" t="s">
        <v>101</v>
      </c>
      <c r="C39" s="159">
        <f t="shared" si="0"/>
        <v>0</v>
      </c>
      <c r="D39" s="159"/>
      <c r="E39" s="159">
        <v>0</v>
      </c>
    </row>
    <row r="40" ht="15.75" spans="1:5">
      <c r="A40" s="158">
        <v>20603</v>
      </c>
      <c r="B40" s="158" t="s">
        <v>102</v>
      </c>
      <c r="C40" s="159">
        <f t="shared" si="0"/>
        <v>0</v>
      </c>
      <c r="D40" s="159"/>
      <c r="E40" s="159">
        <v>0</v>
      </c>
    </row>
    <row r="41" ht="15.75" spans="1:5">
      <c r="A41" s="158">
        <v>20604</v>
      </c>
      <c r="B41" s="158" t="s">
        <v>103</v>
      </c>
      <c r="C41" s="159">
        <f t="shared" si="0"/>
        <v>0</v>
      </c>
      <c r="D41" s="159"/>
      <c r="E41" s="159">
        <v>0</v>
      </c>
    </row>
    <row r="42" ht="15.75" spans="1:5">
      <c r="A42" s="158">
        <v>20605</v>
      </c>
      <c r="B42" s="158" t="s">
        <v>104</v>
      </c>
      <c r="C42" s="159">
        <f t="shared" si="0"/>
        <v>135</v>
      </c>
      <c r="D42" s="159">
        <v>135</v>
      </c>
      <c r="E42" s="159">
        <v>0</v>
      </c>
    </row>
    <row r="43" ht="15.75" spans="1:5">
      <c r="A43" s="158">
        <v>20607</v>
      </c>
      <c r="B43" s="158" t="s">
        <v>105</v>
      </c>
      <c r="C43" s="159">
        <f t="shared" ref="C43" si="1">D43+E43</f>
        <v>10</v>
      </c>
      <c r="D43" s="159">
        <v>10</v>
      </c>
      <c r="E43" s="159">
        <v>0</v>
      </c>
    </row>
    <row r="44" ht="15.75" spans="1:5">
      <c r="A44" s="158">
        <v>20608</v>
      </c>
      <c r="B44" s="158" t="s">
        <v>106</v>
      </c>
      <c r="C44" s="159">
        <f t="shared" si="0"/>
        <v>3000</v>
      </c>
      <c r="D44" s="159">
        <v>3000</v>
      </c>
      <c r="E44" s="159">
        <v>0</v>
      </c>
    </row>
    <row r="45" ht="15.75" spans="1:5">
      <c r="A45" s="158">
        <v>207</v>
      </c>
      <c r="B45" s="158" t="s">
        <v>107</v>
      </c>
      <c r="C45" s="159">
        <f t="shared" si="0"/>
        <v>0</v>
      </c>
      <c r="D45" s="159">
        <f>SUM(D46:D50)</f>
        <v>0</v>
      </c>
      <c r="E45" s="159">
        <f>SUM(E46:E50)</f>
        <v>0</v>
      </c>
    </row>
    <row r="46" ht="15.75" spans="1:5">
      <c r="A46" s="158">
        <v>20701</v>
      </c>
      <c r="B46" s="158" t="s">
        <v>108</v>
      </c>
      <c r="C46" s="159">
        <f t="shared" si="0"/>
        <v>0</v>
      </c>
      <c r="D46" s="159"/>
      <c r="E46" s="159">
        <v>0</v>
      </c>
    </row>
    <row r="47" ht="15.75" spans="1:5">
      <c r="A47" s="158">
        <v>20703</v>
      </c>
      <c r="B47" s="158" t="s">
        <v>109</v>
      </c>
      <c r="C47" s="159">
        <f t="shared" si="0"/>
        <v>0</v>
      </c>
      <c r="D47" s="159"/>
      <c r="E47" s="159">
        <v>0</v>
      </c>
    </row>
    <row r="48" ht="15.75" spans="1:5">
      <c r="A48" s="158">
        <v>20706</v>
      </c>
      <c r="B48" s="158" t="s">
        <v>110</v>
      </c>
      <c r="C48" s="159">
        <f t="shared" si="0"/>
        <v>0</v>
      </c>
      <c r="D48" s="159"/>
      <c r="E48" s="159">
        <v>0</v>
      </c>
    </row>
    <row r="49" ht="15.75" spans="1:5">
      <c r="A49" s="158">
        <v>20708</v>
      </c>
      <c r="B49" s="158" t="s">
        <v>111</v>
      </c>
      <c r="C49" s="159">
        <f t="shared" si="0"/>
        <v>0</v>
      </c>
      <c r="D49" s="159"/>
      <c r="E49" s="159">
        <v>0</v>
      </c>
    </row>
    <row r="50" ht="15.75" spans="1:5">
      <c r="A50" s="158">
        <v>20799</v>
      </c>
      <c r="B50" s="158" t="s">
        <v>112</v>
      </c>
      <c r="C50" s="159">
        <f t="shared" si="0"/>
        <v>0</v>
      </c>
      <c r="D50" s="159"/>
      <c r="E50" s="159">
        <v>0</v>
      </c>
    </row>
    <row r="51" ht="15.75" spans="1:5">
      <c r="A51" s="158">
        <v>208</v>
      </c>
      <c r="B51" s="158" t="s">
        <v>113</v>
      </c>
      <c r="C51" s="159">
        <f t="shared" si="0"/>
        <v>1378</v>
      </c>
      <c r="D51" s="159">
        <f>SUM(D52:D64)</f>
        <v>1378</v>
      </c>
      <c r="E51" s="159">
        <f>SUM(E52:E64)</f>
        <v>0</v>
      </c>
    </row>
    <row r="52" ht="15.75" spans="1:5">
      <c r="A52" s="158">
        <v>20801</v>
      </c>
      <c r="B52" s="158" t="s">
        <v>114</v>
      </c>
      <c r="C52" s="159">
        <f t="shared" si="0"/>
        <v>478</v>
      </c>
      <c r="D52" s="159">
        <v>478</v>
      </c>
      <c r="E52" s="159">
        <v>0</v>
      </c>
    </row>
    <row r="53" ht="15.75" spans="1:5">
      <c r="A53" s="158">
        <v>20802</v>
      </c>
      <c r="B53" s="158" t="s">
        <v>115</v>
      </c>
      <c r="C53" s="159">
        <f t="shared" si="0"/>
        <v>0</v>
      </c>
      <c r="D53" s="159"/>
      <c r="E53" s="159">
        <v>0</v>
      </c>
    </row>
    <row r="54" ht="15.75" spans="1:5">
      <c r="A54" s="158">
        <v>20805</v>
      </c>
      <c r="B54" s="158" t="s">
        <v>116</v>
      </c>
      <c r="C54" s="159">
        <f t="shared" si="0"/>
        <v>0</v>
      </c>
      <c r="D54" s="159"/>
      <c r="E54" s="159">
        <v>0</v>
      </c>
    </row>
    <row r="55" ht="15.75" spans="1:5">
      <c r="A55" s="158">
        <v>20807</v>
      </c>
      <c r="B55" s="158" t="s">
        <v>117</v>
      </c>
      <c r="C55" s="159">
        <f t="shared" si="0"/>
        <v>0</v>
      </c>
      <c r="D55" s="159"/>
      <c r="E55" s="159">
        <v>0</v>
      </c>
    </row>
    <row r="56" ht="15.75" spans="1:5">
      <c r="A56" s="158">
        <v>20808</v>
      </c>
      <c r="B56" s="158" t="s">
        <v>118</v>
      </c>
      <c r="C56" s="159">
        <f t="shared" si="0"/>
        <v>0</v>
      </c>
      <c r="D56" s="159"/>
      <c r="E56" s="159">
        <v>0</v>
      </c>
    </row>
    <row r="57" ht="15.75" spans="1:5">
      <c r="A57" s="158">
        <v>20809</v>
      </c>
      <c r="B57" s="158" t="s">
        <v>119</v>
      </c>
      <c r="C57" s="159">
        <f t="shared" si="0"/>
        <v>0</v>
      </c>
      <c r="D57" s="159"/>
      <c r="E57" s="159">
        <v>0</v>
      </c>
    </row>
    <row r="58" ht="15.75" spans="1:5">
      <c r="A58" s="158">
        <v>20810</v>
      </c>
      <c r="B58" s="158" t="s">
        <v>120</v>
      </c>
      <c r="C58" s="159">
        <f t="shared" si="0"/>
        <v>0</v>
      </c>
      <c r="D58" s="159"/>
      <c r="E58" s="159">
        <v>0</v>
      </c>
    </row>
    <row r="59" ht="15.75" spans="1:5">
      <c r="A59" s="158">
        <v>20811</v>
      </c>
      <c r="B59" s="158" t="s">
        <v>121</v>
      </c>
      <c r="C59" s="159">
        <f t="shared" si="0"/>
        <v>0</v>
      </c>
      <c r="D59" s="159"/>
      <c r="E59" s="159">
        <v>0</v>
      </c>
    </row>
    <row r="60" ht="15.75" spans="1:5">
      <c r="A60" s="158">
        <v>20819</v>
      </c>
      <c r="B60" s="158" t="s">
        <v>122</v>
      </c>
      <c r="C60" s="159">
        <f t="shared" si="0"/>
        <v>0</v>
      </c>
      <c r="D60" s="159"/>
      <c r="E60" s="159">
        <v>0</v>
      </c>
    </row>
    <row r="61" ht="15.75" spans="1:5">
      <c r="A61" s="158">
        <v>20820</v>
      </c>
      <c r="B61" s="158" t="s">
        <v>123</v>
      </c>
      <c r="C61" s="159">
        <f t="shared" si="0"/>
        <v>0</v>
      </c>
      <c r="D61" s="159"/>
      <c r="E61" s="159">
        <v>0</v>
      </c>
    </row>
    <row r="62" ht="15.75" spans="1:5">
      <c r="A62" s="158">
        <v>20826</v>
      </c>
      <c r="B62" s="158" t="s">
        <v>124</v>
      </c>
      <c r="C62" s="159">
        <f t="shared" si="0"/>
        <v>0</v>
      </c>
      <c r="D62" s="159"/>
      <c r="E62" s="159">
        <v>0</v>
      </c>
    </row>
    <row r="63" ht="15.75" spans="1:5">
      <c r="A63" s="158">
        <v>20828</v>
      </c>
      <c r="B63" s="158" t="s">
        <v>125</v>
      </c>
      <c r="C63" s="159">
        <f t="shared" si="0"/>
        <v>0</v>
      </c>
      <c r="D63" s="159"/>
      <c r="E63" s="159">
        <v>0</v>
      </c>
    </row>
    <row r="64" ht="15.75" spans="1:5">
      <c r="A64" s="158">
        <v>20899</v>
      </c>
      <c r="B64" s="158" t="s">
        <v>126</v>
      </c>
      <c r="C64" s="159">
        <f t="shared" si="0"/>
        <v>900</v>
      </c>
      <c r="D64" s="159">
        <v>900</v>
      </c>
      <c r="E64" s="159">
        <v>0</v>
      </c>
    </row>
    <row r="65" ht="15.75" spans="1:5">
      <c r="A65" s="158">
        <v>210</v>
      </c>
      <c r="B65" s="158" t="s">
        <v>127</v>
      </c>
      <c r="C65" s="159">
        <f t="shared" si="0"/>
        <v>500</v>
      </c>
      <c r="D65" s="159">
        <f>SUM(D66:D76)</f>
        <v>500</v>
      </c>
      <c r="E65" s="159">
        <f>SUM(E66:E76)</f>
        <v>0</v>
      </c>
    </row>
    <row r="66" ht="15.75" spans="1:5">
      <c r="A66" s="158">
        <v>21001</v>
      </c>
      <c r="B66" s="158" t="s">
        <v>128</v>
      </c>
      <c r="C66" s="159">
        <f t="shared" si="0"/>
        <v>0</v>
      </c>
      <c r="D66" s="159"/>
      <c r="E66" s="159">
        <v>0</v>
      </c>
    </row>
    <row r="67" ht="15.75" spans="1:5">
      <c r="A67" s="158">
        <v>21002</v>
      </c>
      <c r="B67" s="158" t="s">
        <v>129</v>
      </c>
      <c r="C67" s="159">
        <f t="shared" si="0"/>
        <v>0</v>
      </c>
      <c r="D67" s="159"/>
      <c r="E67" s="159">
        <v>0</v>
      </c>
    </row>
    <row r="68" ht="15.75" spans="1:5">
      <c r="A68" s="158">
        <v>21003</v>
      </c>
      <c r="B68" s="158" t="s">
        <v>130</v>
      </c>
      <c r="C68" s="159">
        <f t="shared" si="0"/>
        <v>0</v>
      </c>
      <c r="D68" s="159"/>
      <c r="E68" s="159">
        <v>0</v>
      </c>
    </row>
    <row r="69" ht="15.75" spans="1:5">
      <c r="A69" s="158">
        <v>21004</v>
      </c>
      <c r="B69" s="158" t="s">
        <v>131</v>
      </c>
      <c r="C69" s="159">
        <f t="shared" si="0"/>
        <v>500</v>
      </c>
      <c r="D69" s="159">
        <v>500</v>
      </c>
      <c r="E69" s="159">
        <v>0</v>
      </c>
    </row>
    <row r="70" ht="15.75" spans="1:5">
      <c r="A70" s="158">
        <v>21006</v>
      </c>
      <c r="B70" s="158" t="s">
        <v>132</v>
      </c>
      <c r="C70" s="159">
        <f t="shared" ref="C70:C119" si="2">D70+E70</f>
        <v>0</v>
      </c>
      <c r="D70" s="159"/>
      <c r="E70" s="159">
        <v>0</v>
      </c>
    </row>
    <row r="71" ht="15.75" spans="1:5">
      <c r="A71" s="158">
        <v>21007</v>
      </c>
      <c r="B71" s="158" t="s">
        <v>133</v>
      </c>
      <c r="C71" s="159">
        <f t="shared" si="2"/>
        <v>0</v>
      </c>
      <c r="D71" s="159"/>
      <c r="E71" s="159">
        <v>0</v>
      </c>
    </row>
    <row r="72" ht="15.75" spans="1:5">
      <c r="A72" s="158">
        <v>21011</v>
      </c>
      <c r="B72" s="158" t="s">
        <v>134</v>
      </c>
      <c r="C72" s="159">
        <f t="shared" si="2"/>
        <v>0</v>
      </c>
      <c r="D72" s="159"/>
      <c r="E72" s="159">
        <v>0</v>
      </c>
    </row>
    <row r="73" ht="15.75" spans="1:5">
      <c r="A73" s="158">
        <v>21012</v>
      </c>
      <c r="B73" s="158" t="s">
        <v>135</v>
      </c>
      <c r="C73" s="159">
        <f t="shared" si="2"/>
        <v>0</v>
      </c>
      <c r="D73" s="159"/>
      <c r="E73" s="159">
        <v>0</v>
      </c>
    </row>
    <row r="74" ht="15.75" spans="1:5">
      <c r="A74" s="158">
        <v>21013</v>
      </c>
      <c r="B74" s="158" t="s">
        <v>136</v>
      </c>
      <c r="C74" s="159">
        <f t="shared" si="2"/>
        <v>0</v>
      </c>
      <c r="D74" s="159"/>
      <c r="E74" s="159">
        <v>0</v>
      </c>
    </row>
    <row r="75" ht="15.75" spans="1:5">
      <c r="A75" s="158">
        <v>21014</v>
      </c>
      <c r="B75" s="158" t="s">
        <v>137</v>
      </c>
      <c r="C75" s="159">
        <f t="shared" si="2"/>
        <v>0</v>
      </c>
      <c r="D75" s="159"/>
      <c r="E75" s="159">
        <v>0</v>
      </c>
    </row>
    <row r="76" ht="15.75" spans="1:5">
      <c r="A76" s="158">
        <v>21015</v>
      </c>
      <c r="B76" s="158" t="s">
        <v>138</v>
      </c>
      <c r="C76" s="159">
        <f t="shared" si="2"/>
        <v>0</v>
      </c>
      <c r="D76" s="159"/>
      <c r="E76" s="159">
        <v>0</v>
      </c>
    </row>
    <row r="77" ht="15.75" spans="1:5">
      <c r="A77" s="158">
        <v>211</v>
      </c>
      <c r="B77" s="158" t="s">
        <v>139</v>
      </c>
      <c r="C77" s="159">
        <f t="shared" si="2"/>
        <v>3297</v>
      </c>
      <c r="D77" s="159">
        <f>SUM(D78:D82)</f>
        <v>3297</v>
      </c>
      <c r="E77" s="159">
        <f>SUM(E78:E82)</f>
        <v>0</v>
      </c>
    </row>
    <row r="78" ht="15.75" spans="1:5">
      <c r="A78" s="158">
        <v>21101</v>
      </c>
      <c r="B78" s="158" t="s">
        <v>140</v>
      </c>
      <c r="C78" s="159">
        <f t="shared" si="2"/>
        <v>842</v>
      </c>
      <c r="D78" s="150">
        <v>842</v>
      </c>
      <c r="E78" s="150">
        <v>0</v>
      </c>
    </row>
    <row r="79" ht="15.75" spans="1:5">
      <c r="A79" s="158">
        <v>21102</v>
      </c>
      <c r="B79" s="158" t="s">
        <v>141</v>
      </c>
      <c r="C79" s="159">
        <f t="shared" si="2"/>
        <v>970</v>
      </c>
      <c r="D79" s="149">
        <v>970</v>
      </c>
      <c r="E79" s="149">
        <v>0</v>
      </c>
    </row>
    <row r="80" ht="15.75" spans="1:5">
      <c r="A80" s="158">
        <v>21103</v>
      </c>
      <c r="B80" s="158" t="s">
        <v>142</v>
      </c>
      <c r="C80" s="159">
        <f t="shared" si="2"/>
        <v>1485</v>
      </c>
      <c r="D80" s="149">
        <v>1485</v>
      </c>
      <c r="E80" s="149">
        <v>0</v>
      </c>
    </row>
    <row r="81" ht="15.75" spans="1:5">
      <c r="A81" s="158">
        <v>21104</v>
      </c>
      <c r="B81" s="158" t="s">
        <v>143</v>
      </c>
      <c r="C81" s="159">
        <f t="shared" si="2"/>
        <v>0</v>
      </c>
      <c r="D81" s="159"/>
      <c r="E81" s="159">
        <v>0</v>
      </c>
    </row>
    <row r="82" ht="15.75" spans="1:5">
      <c r="A82" s="158">
        <v>21111</v>
      </c>
      <c r="B82" s="158" t="s">
        <v>144</v>
      </c>
      <c r="C82" s="159">
        <f t="shared" si="2"/>
        <v>0</v>
      </c>
      <c r="D82" s="159"/>
      <c r="E82" s="159">
        <v>0</v>
      </c>
    </row>
    <row r="83" ht="15.75" spans="1:5">
      <c r="A83" s="158">
        <v>212</v>
      </c>
      <c r="B83" s="158" t="s">
        <v>145</v>
      </c>
      <c r="C83" s="159">
        <f t="shared" si="2"/>
        <v>1422</v>
      </c>
      <c r="D83" s="159">
        <f>SUM(D84:D88)</f>
        <v>1422</v>
      </c>
      <c r="E83" s="159">
        <f>SUM(E84:E88)</f>
        <v>0</v>
      </c>
    </row>
    <row r="84" ht="15.75" spans="1:5">
      <c r="A84" s="158">
        <v>21201</v>
      </c>
      <c r="B84" s="158" t="s">
        <v>146</v>
      </c>
      <c r="C84" s="159">
        <f t="shared" si="2"/>
        <v>1007</v>
      </c>
      <c r="D84" s="150">
        <v>1007</v>
      </c>
      <c r="E84" s="150">
        <v>0</v>
      </c>
    </row>
    <row r="85" ht="15.75" spans="1:5">
      <c r="A85" s="158">
        <v>21202</v>
      </c>
      <c r="B85" s="158" t="s">
        <v>147</v>
      </c>
      <c r="C85" s="159">
        <f t="shared" si="2"/>
        <v>0</v>
      </c>
      <c r="D85" s="149"/>
      <c r="E85" s="149">
        <v>0</v>
      </c>
    </row>
    <row r="86" ht="15.75" spans="1:5">
      <c r="A86" s="158">
        <v>21203</v>
      </c>
      <c r="B86" s="158" t="s">
        <v>148</v>
      </c>
      <c r="C86" s="159">
        <f t="shared" si="2"/>
        <v>155</v>
      </c>
      <c r="D86" s="149">
        <v>155</v>
      </c>
      <c r="E86" s="149">
        <v>0</v>
      </c>
    </row>
    <row r="87" ht="15.75" spans="1:5">
      <c r="A87" s="158">
        <v>21205</v>
      </c>
      <c r="B87" s="158" t="s">
        <v>149</v>
      </c>
      <c r="C87" s="159">
        <f t="shared" si="2"/>
        <v>260</v>
      </c>
      <c r="D87" s="159">
        <v>260</v>
      </c>
      <c r="E87" s="159">
        <v>0</v>
      </c>
    </row>
    <row r="88" ht="15.75" spans="1:5">
      <c r="A88" s="158">
        <v>21299</v>
      </c>
      <c r="B88" s="158" t="s">
        <v>150</v>
      </c>
      <c r="C88" s="159">
        <f t="shared" si="2"/>
        <v>0</v>
      </c>
      <c r="D88" s="159"/>
      <c r="E88" s="159">
        <v>0</v>
      </c>
    </row>
    <row r="89" ht="15.75" spans="1:5">
      <c r="A89" s="158">
        <v>213</v>
      </c>
      <c r="B89" s="158" t="s">
        <v>151</v>
      </c>
      <c r="C89" s="159">
        <f t="shared" si="2"/>
        <v>3650</v>
      </c>
      <c r="D89" s="159">
        <f>SUM(D90:D95)</f>
        <v>3650</v>
      </c>
      <c r="E89" s="159">
        <f>SUM(E90:E95)</f>
        <v>0</v>
      </c>
    </row>
    <row r="90" ht="15.75" spans="1:5">
      <c r="A90" s="158">
        <v>21301</v>
      </c>
      <c r="B90" s="158" t="s">
        <v>152</v>
      </c>
      <c r="C90" s="159">
        <f t="shared" si="2"/>
        <v>0</v>
      </c>
      <c r="D90" s="159"/>
      <c r="E90" s="159">
        <v>0</v>
      </c>
    </row>
    <row r="91" ht="15.75" spans="1:5">
      <c r="A91" s="158">
        <v>21302</v>
      </c>
      <c r="B91" s="158" t="s">
        <v>153</v>
      </c>
      <c r="C91" s="159">
        <f t="shared" si="2"/>
        <v>0</v>
      </c>
      <c r="D91" s="159"/>
      <c r="E91" s="159">
        <v>0</v>
      </c>
    </row>
    <row r="92" ht="15.75" spans="1:5">
      <c r="A92" s="158">
        <v>21303</v>
      </c>
      <c r="B92" s="158" t="s">
        <v>154</v>
      </c>
      <c r="C92" s="159">
        <f t="shared" si="2"/>
        <v>3650</v>
      </c>
      <c r="D92" s="159">
        <v>3650</v>
      </c>
      <c r="E92" s="159">
        <v>0</v>
      </c>
    </row>
    <row r="93" ht="15.75" spans="1:5">
      <c r="A93" s="158">
        <v>21307</v>
      </c>
      <c r="B93" s="158" t="s">
        <v>155</v>
      </c>
      <c r="C93" s="159">
        <f t="shared" si="2"/>
        <v>0</v>
      </c>
      <c r="D93" s="159"/>
      <c r="E93" s="159">
        <v>0</v>
      </c>
    </row>
    <row r="94" ht="15.75" spans="1:5">
      <c r="A94" s="158">
        <v>21308</v>
      </c>
      <c r="B94" s="158" t="s">
        <v>156</v>
      </c>
      <c r="C94" s="159">
        <f t="shared" si="2"/>
        <v>0</v>
      </c>
      <c r="D94" s="159"/>
      <c r="E94" s="159">
        <v>0</v>
      </c>
    </row>
    <row r="95" ht="15.75" spans="1:5">
      <c r="A95" s="158">
        <v>21399</v>
      </c>
      <c r="B95" s="158" t="s">
        <v>157</v>
      </c>
      <c r="C95" s="159">
        <f t="shared" si="2"/>
        <v>0</v>
      </c>
      <c r="D95" s="159"/>
      <c r="E95" s="159">
        <v>0</v>
      </c>
    </row>
    <row r="96" ht="15.75" spans="1:5">
      <c r="A96" s="158">
        <v>214</v>
      </c>
      <c r="B96" s="158" t="s">
        <v>158</v>
      </c>
      <c r="C96" s="159">
        <f t="shared" si="2"/>
        <v>0</v>
      </c>
      <c r="D96" s="159">
        <f>SUM(D97:D99)</f>
        <v>0</v>
      </c>
      <c r="E96" s="159">
        <f>SUM(E97:E99)</f>
        <v>0</v>
      </c>
    </row>
    <row r="97" ht="15.75" spans="1:5">
      <c r="A97" s="158">
        <v>21401</v>
      </c>
      <c r="B97" s="158" t="s">
        <v>159</v>
      </c>
      <c r="C97" s="159">
        <f t="shared" si="2"/>
        <v>0</v>
      </c>
      <c r="D97" s="159"/>
      <c r="E97" s="159">
        <v>0</v>
      </c>
    </row>
    <row r="98" ht="15.75" spans="1:5">
      <c r="A98" s="158">
        <v>21404</v>
      </c>
      <c r="B98" s="158" t="s">
        <v>160</v>
      </c>
      <c r="C98" s="159">
        <f t="shared" si="2"/>
        <v>0</v>
      </c>
      <c r="D98" s="159"/>
      <c r="E98" s="159">
        <v>0</v>
      </c>
    </row>
    <row r="99" ht="15.75" spans="1:5">
      <c r="A99" s="158">
        <v>21499</v>
      </c>
      <c r="B99" s="158" t="s">
        <v>161</v>
      </c>
      <c r="C99" s="159">
        <f t="shared" si="2"/>
        <v>0</v>
      </c>
      <c r="D99" s="159"/>
      <c r="E99" s="159">
        <v>0</v>
      </c>
    </row>
    <row r="100" ht="15.75" spans="1:5">
      <c r="A100" s="158">
        <v>215</v>
      </c>
      <c r="B100" s="158" t="s">
        <v>162</v>
      </c>
      <c r="C100" s="159">
        <f t="shared" si="2"/>
        <v>33300</v>
      </c>
      <c r="D100" s="159">
        <f>SUM(D101:D102)</f>
        <v>33300</v>
      </c>
      <c r="E100" s="159">
        <f>SUM(E101:E102)</f>
        <v>0</v>
      </c>
    </row>
    <row r="101" ht="15.75" spans="1:5">
      <c r="A101" s="158">
        <v>21507</v>
      </c>
      <c r="B101" s="158" t="s">
        <v>163</v>
      </c>
      <c r="C101" s="159">
        <f t="shared" si="2"/>
        <v>33300</v>
      </c>
      <c r="D101" s="150">
        <v>33300</v>
      </c>
      <c r="E101" s="150">
        <v>0</v>
      </c>
    </row>
    <row r="102" ht="15.75" spans="1:5">
      <c r="A102" s="158">
        <v>21508</v>
      </c>
      <c r="B102" s="158" t="s">
        <v>164</v>
      </c>
      <c r="C102" s="159">
        <f t="shared" si="2"/>
        <v>0</v>
      </c>
      <c r="D102" s="159"/>
      <c r="E102" s="159">
        <v>0</v>
      </c>
    </row>
    <row r="103" ht="15.75" spans="1:5">
      <c r="A103" s="158">
        <v>216</v>
      </c>
      <c r="B103" s="158" t="s">
        <v>165</v>
      </c>
      <c r="C103" s="159">
        <f t="shared" si="2"/>
        <v>0</v>
      </c>
      <c r="D103" s="159">
        <f>D104</f>
        <v>0</v>
      </c>
      <c r="E103" s="159">
        <f>E104</f>
        <v>0</v>
      </c>
    </row>
    <row r="104" ht="15.75" spans="1:5">
      <c r="A104" s="158">
        <v>21602</v>
      </c>
      <c r="B104" s="158" t="s">
        <v>166</v>
      </c>
      <c r="C104" s="159">
        <f t="shared" si="2"/>
        <v>0</v>
      </c>
      <c r="D104" s="159">
        <v>0</v>
      </c>
      <c r="E104" s="159">
        <v>0</v>
      </c>
    </row>
    <row r="105" ht="15.75" spans="1:5">
      <c r="A105" s="158">
        <v>217</v>
      </c>
      <c r="B105" s="158" t="s">
        <v>167</v>
      </c>
      <c r="C105" s="159">
        <f t="shared" si="2"/>
        <v>0</v>
      </c>
      <c r="D105" s="159">
        <f>D106</f>
        <v>0</v>
      </c>
      <c r="E105" s="159">
        <f>E106</f>
        <v>0</v>
      </c>
    </row>
    <row r="106" ht="15.75" spans="1:5">
      <c r="A106" s="158">
        <v>21701</v>
      </c>
      <c r="B106" s="158" t="s">
        <v>168</v>
      </c>
      <c r="C106" s="159">
        <f t="shared" si="2"/>
        <v>0</v>
      </c>
      <c r="D106" s="159">
        <v>0</v>
      </c>
      <c r="E106" s="159">
        <v>0</v>
      </c>
    </row>
    <row r="107" ht="15.75" spans="1:5">
      <c r="A107" s="158">
        <v>220</v>
      </c>
      <c r="B107" s="158" t="s">
        <v>169</v>
      </c>
      <c r="C107" s="159">
        <f t="shared" si="2"/>
        <v>533</v>
      </c>
      <c r="D107" s="159">
        <f>SUM(D108:D109)</f>
        <v>533</v>
      </c>
      <c r="E107" s="159">
        <f>SUM(E108:E109)</f>
        <v>0</v>
      </c>
    </row>
    <row r="108" ht="15.75" spans="1:5">
      <c r="A108" s="158">
        <v>22001</v>
      </c>
      <c r="B108" s="158" t="s">
        <v>170</v>
      </c>
      <c r="C108" s="159">
        <f t="shared" si="2"/>
        <v>406</v>
      </c>
      <c r="D108" s="150">
        <v>406</v>
      </c>
      <c r="E108" s="150">
        <v>0</v>
      </c>
    </row>
    <row r="109" ht="15.75" spans="1:5">
      <c r="A109" s="158">
        <v>22005</v>
      </c>
      <c r="B109" s="158" t="s">
        <v>171</v>
      </c>
      <c r="C109" s="159">
        <f t="shared" si="2"/>
        <v>127</v>
      </c>
      <c r="D109" s="150">
        <v>127</v>
      </c>
      <c r="E109" s="150">
        <v>0</v>
      </c>
    </row>
    <row r="110" ht="15.75" spans="1:5">
      <c r="A110" s="158">
        <v>221</v>
      </c>
      <c r="B110" s="158" t="s">
        <v>172</v>
      </c>
      <c r="C110" s="159">
        <f t="shared" si="2"/>
        <v>409</v>
      </c>
      <c r="D110" s="159">
        <f>SUM(D111:D112)</f>
        <v>409</v>
      </c>
      <c r="E110" s="159">
        <f>SUM(E111:E112)</f>
        <v>0</v>
      </c>
    </row>
    <row r="111" ht="15.75" spans="1:5">
      <c r="A111" s="158">
        <v>22101</v>
      </c>
      <c r="B111" s="158" t="s">
        <v>173</v>
      </c>
      <c r="C111" s="159">
        <f t="shared" si="2"/>
        <v>100</v>
      </c>
      <c r="D111" s="150">
        <v>100</v>
      </c>
      <c r="E111" s="150">
        <v>0</v>
      </c>
    </row>
    <row r="112" ht="15.75" spans="1:5">
      <c r="A112" s="158">
        <v>22102</v>
      </c>
      <c r="B112" s="158" t="s">
        <v>174</v>
      </c>
      <c r="C112" s="159">
        <f t="shared" si="2"/>
        <v>309</v>
      </c>
      <c r="D112" s="150">
        <v>309</v>
      </c>
      <c r="E112" s="150">
        <v>0</v>
      </c>
    </row>
    <row r="113" ht="15.75" spans="1:5">
      <c r="A113" s="158">
        <v>224</v>
      </c>
      <c r="B113" s="158" t="s">
        <v>175</v>
      </c>
      <c r="C113" s="159">
        <f t="shared" si="2"/>
        <v>3234</v>
      </c>
      <c r="D113" s="159">
        <f>SUM(D114:D115)</f>
        <v>3234</v>
      </c>
      <c r="E113" s="159">
        <f>SUM(E114:E115)</f>
        <v>0</v>
      </c>
    </row>
    <row r="114" ht="15.75" spans="1:5">
      <c r="A114" s="158">
        <v>22401</v>
      </c>
      <c r="B114" s="158" t="s">
        <v>176</v>
      </c>
      <c r="C114" s="159">
        <f t="shared" si="2"/>
        <v>2034</v>
      </c>
      <c r="D114" s="150">
        <v>2034</v>
      </c>
      <c r="E114" s="150">
        <v>0</v>
      </c>
    </row>
    <row r="115" ht="15.75" spans="1:5">
      <c r="A115" s="158">
        <v>22402</v>
      </c>
      <c r="B115" s="158" t="s">
        <v>177</v>
      </c>
      <c r="C115" s="159">
        <f t="shared" si="2"/>
        <v>1200</v>
      </c>
      <c r="D115" s="150">
        <v>1200</v>
      </c>
      <c r="E115" s="150">
        <v>0</v>
      </c>
    </row>
    <row r="116" ht="15.75" spans="1:5">
      <c r="A116" s="158">
        <v>227</v>
      </c>
      <c r="B116" s="158" t="s">
        <v>178</v>
      </c>
      <c r="C116" s="159">
        <f t="shared" si="2"/>
        <v>620</v>
      </c>
      <c r="D116" s="159">
        <v>620</v>
      </c>
      <c r="E116" s="159">
        <v>0</v>
      </c>
    </row>
    <row r="117" ht="15.75" spans="1:5">
      <c r="A117" s="158">
        <v>232</v>
      </c>
      <c r="B117" s="158" t="s">
        <v>179</v>
      </c>
      <c r="C117" s="159">
        <f t="shared" si="2"/>
        <v>88</v>
      </c>
      <c r="D117" s="159">
        <f>SUM(D118:D119)</f>
        <v>88</v>
      </c>
      <c r="E117" s="159">
        <f>SUM(E118:E119)</f>
        <v>0</v>
      </c>
    </row>
    <row r="118" ht="15.75" spans="1:5">
      <c r="A118" s="158">
        <v>23203</v>
      </c>
      <c r="B118" s="158" t="s">
        <v>180</v>
      </c>
      <c r="C118" s="159">
        <f t="shared" si="2"/>
        <v>88</v>
      </c>
      <c r="D118" s="159">
        <v>88</v>
      </c>
      <c r="E118" s="159">
        <v>0</v>
      </c>
    </row>
    <row r="119" ht="15.75" spans="1:5">
      <c r="A119" s="158">
        <v>23303</v>
      </c>
      <c r="B119" s="158" t="s">
        <v>181</v>
      </c>
      <c r="C119" s="159">
        <f t="shared" si="2"/>
        <v>0</v>
      </c>
      <c r="D119" s="159"/>
      <c r="E119" s="159">
        <v>0</v>
      </c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"/>
  <sheetViews>
    <sheetView workbookViewId="0">
      <selection activeCell="A1" sqref="A1:C1"/>
    </sheetView>
  </sheetViews>
  <sheetFormatPr defaultColWidth="9" defaultRowHeight="13.5" outlineLevelCol="2"/>
  <cols>
    <col min="1" max="1" width="17.125" style="139" customWidth="true"/>
    <col min="2" max="2" width="38.875" style="139" customWidth="true"/>
    <col min="3" max="3" width="18.25" style="140" customWidth="true"/>
    <col min="4" max="16384" width="9" style="139"/>
  </cols>
  <sheetData>
    <row r="1" ht="60.75" customHeight="true" spans="1:3">
      <c r="A1" s="141" t="s">
        <v>182</v>
      </c>
      <c r="B1" s="141"/>
      <c r="C1" s="141"/>
    </row>
    <row r="2" ht="16.5" spans="1:3">
      <c r="A2" s="142"/>
      <c r="B2" s="142"/>
      <c r="C2" s="143" t="s">
        <v>1</v>
      </c>
    </row>
    <row r="3" ht="20.1" customHeight="true" spans="1:3">
      <c r="A3" s="85" t="s">
        <v>61</v>
      </c>
      <c r="B3" s="86" t="s">
        <v>62</v>
      </c>
      <c r="C3" s="87" t="s">
        <v>183</v>
      </c>
    </row>
    <row r="4" ht="20.1" customHeight="true" spans="1:3">
      <c r="A4" s="144">
        <v>201</v>
      </c>
      <c r="B4" s="145" t="s">
        <v>184</v>
      </c>
      <c r="C4" s="146">
        <f>C5+C10+C13+C19+C21+C24+C29+C31</f>
        <v>9885</v>
      </c>
    </row>
    <row r="5" s="138" customFormat="true" ht="20.1" customHeight="true" spans="1:3">
      <c r="A5" s="91">
        <v>20103</v>
      </c>
      <c r="B5" s="99" t="s">
        <v>68</v>
      </c>
      <c r="C5" s="147">
        <f>SUM(C6:C9)</f>
        <v>3274</v>
      </c>
    </row>
    <row r="6" s="138" customFormat="true" ht="20.1" customHeight="true" spans="1:3">
      <c r="A6" s="148">
        <v>2010301</v>
      </c>
      <c r="B6" s="99" t="s">
        <v>185</v>
      </c>
      <c r="C6" s="149">
        <v>1654</v>
      </c>
    </row>
    <row r="7" s="138" customFormat="true" ht="20.1" customHeight="true" spans="1:3">
      <c r="A7" s="148">
        <v>2010302</v>
      </c>
      <c r="B7" s="99" t="s">
        <v>186</v>
      </c>
      <c r="C7" s="149">
        <v>653</v>
      </c>
    </row>
    <row r="8" s="138" customFormat="true" ht="20.1" customHeight="true" spans="1:3">
      <c r="A8" s="148">
        <v>2010308</v>
      </c>
      <c r="B8" s="99" t="s">
        <v>187</v>
      </c>
      <c r="C8" s="149">
        <v>60</v>
      </c>
    </row>
    <row r="9" s="138" customFormat="true" ht="20.1" customHeight="true" spans="1:3">
      <c r="A9" s="148">
        <v>2010399</v>
      </c>
      <c r="B9" s="99" t="s">
        <v>188</v>
      </c>
      <c r="C9" s="149">
        <v>907</v>
      </c>
    </row>
    <row r="10" s="138" customFormat="true" ht="20.1" customHeight="true" spans="1:3">
      <c r="A10" s="91">
        <v>20104</v>
      </c>
      <c r="B10" s="99" t="s">
        <v>69</v>
      </c>
      <c r="C10" s="147">
        <f>SUM(C11:C12)</f>
        <v>601</v>
      </c>
    </row>
    <row r="11" s="138" customFormat="true" ht="20.1" customHeight="true" spans="1:3">
      <c r="A11" s="148">
        <v>2010401</v>
      </c>
      <c r="B11" s="99" t="s">
        <v>185</v>
      </c>
      <c r="C11" s="149">
        <v>356</v>
      </c>
    </row>
    <row r="12" s="138" customFormat="true" ht="20.1" customHeight="true" spans="1:3">
      <c r="A12" s="148">
        <v>2010402</v>
      </c>
      <c r="B12" s="99" t="s">
        <v>186</v>
      </c>
      <c r="C12" s="149">
        <v>245</v>
      </c>
    </row>
    <row r="13" s="138" customFormat="true" ht="20.1" customHeight="true" spans="1:3">
      <c r="A13" s="91">
        <v>20106</v>
      </c>
      <c r="B13" s="99" t="s">
        <v>71</v>
      </c>
      <c r="C13" s="147">
        <f>SUM(C14:C18)</f>
        <v>872</v>
      </c>
    </row>
    <row r="14" s="138" customFormat="true" ht="20.1" customHeight="true" spans="1:3">
      <c r="A14" s="148">
        <v>2010601</v>
      </c>
      <c r="B14" s="99" t="s">
        <v>185</v>
      </c>
      <c r="C14" s="149">
        <v>372</v>
      </c>
    </row>
    <row r="15" s="138" customFormat="true" ht="20.1" customHeight="true" spans="1:3">
      <c r="A15" s="148">
        <v>2010602</v>
      </c>
      <c r="B15" s="99" t="s">
        <v>186</v>
      </c>
      <c r="C15" s="149">
        <v>23</v>
      </c>
    </row>
    <row r="16" s="138" customFormat="true" ht="20.1" customHeight="true" spans="1:3">
      <c r="A16" s="148">
        <v>2010605</v>
      </c>
      <c r="B16" s="99" t="s">
        <v>189</v>
      </c>
      <c r="C16" s="149">
        <v>15</v>
      </c>
    </row>
    <row r="17" s="138" customFormat="true" ht="20.1" customHeight="true" spans="1:3">
      <c r="A17" s="148">
        <v>2010607</v>
      </c>
      <c r="B17" s="99" t="s">
        <v>190</v>
      </c>
      <c r="C17" s="149">
        <v>12</v>
      </c>
    </row>
    <row r="18" s="138" customFormat="true" ht="20.1" customHeight="true" spans="1:3">
      <c r="A18" s="148">
        <v>2010608</v>
      </c>
      <c r="B18" s="99" t="s">
        <v>191</v>
      </c>
      <c r="C18" s="149">
        <v>450</v>
      </c>
    </row>
    <row r="19" s="138" customFormat="true" ht="20.1" customHeight="true" spans="1:3">
      <c r="A19" s="91">
        <v>20107</v>
      </c>
      <c r="B19" s="99" t="s">
        <v>72</v>
      </c>
      <c r="C19" s="147">
        <v>600</v>
      </c>
    </row>
    <row r="20" s="138" customFormat="true" ht="20.1" customHeight="true" spans="1:3">
      <c r="A20" s="148">
        <v>2010702</v>
      </c>
      <c r="B20" s="99" t="s">
        <v>186</v>
      </c>
      <c r="C20" s="149">
        <v>600</v>
      </c>
    </row>
    <row r="21" s="138" customFormat="true" ht="20.1" customHeight="true" spans="1:3">
      <c r="A21" s="91">
        <v>20111</v>
      </c>
      <c r="B21" s="99" t="s">
        <v>75</v>
      </c>
      <c r="C21" s="147">
        <f>SUM(C22:C23)</f>
        <v>493</v>
      </c>
    </row>
    <row r="22" s="138" customFormat="true" ht="20.1" customHeight="true" spans="1:3">
      <c r="A22" s="148">
        <v>2011101</v>
      </c>
      <c r="B22" s="99" t="s">
        <v>185</v>
      </c>
      <c r="C22" s="149">
        <v>263</v>
      </c>
    </row>
    <row r="23" s="138" customFormat="true" ht="20.1" customHeight="true" spans="1:3">
      <c r="A23" s="148">
        <v>2011102</v>
      </c>
      <c r="B23" s="99" t="s">
        <v>186</v>
      </c>
      <c r="C23" s="149">
        <v>230</v>
      </c>
    </row>
    <row r="24" s="138" customFormat="true" ht="20.1" customHeight="true" spans="1:3">
      <c r="A24" s="91">
        <v>20113</v>
      </c>
      <c r="B24" s="99" t="s">
        <v>76</v>
      </c>
      <c r="C24" s="147">
        <f>SUM(C25:C28)</f>
        <v>2970</v>
      </c>
    </row>
    <row r="25" s="138" customFormat="true" ht="20.1" customHeight="true" spans="1:3">
      <c r="A25" s="148">
        <v>2011301</v>
      </c>
      <c r="B25" s="99" t="s">
        <v>185</v>
      </c>
      <c r="C25" s="149">
        <v>730</v>
      </c>
    </row>
    <row r="26" s="138" customFormat="true" ht="20.1" customHeight="true" spans="1:3">
      <c r="A26" s="148">
        <v>2011302</v>
      </c>
      <c r="B26" s="99" t="s">
        <v>186</v>
      </c>
      <c r="C26" s="149">
        <v>585</v>
      </c>
    </row>
    <row r="27" s="138" customFormat="true" ht="20.1" customHeight="true" spans="1:3">
      <c r="A27" s="148">
        <v>2011308</v>
      </c>
      <c r="B27" s="99" t="s">
        <v>192</v>
      </c>
      <c r="C27" s="149">
        <v>155</v>
      </c>
    </row>
    <row r="28" s="138" customFormat="true" ht="20.1" customHeight="true" spans="1:3">
      <c r="A28" s="148">
        <v>2011399</v>
      </c>
      <c r="B28" s="99" t="s">
        <v>193</v>
      </c>
      <c r="C28" s="149">
        <v>1500</v>
      </c>
    </row>
    <row r="29" s="138" customFormat="true" ht="20.1" customHeight="true" spans="1:3">
      <c r="A29" s="91">
        <v>20138</v>
      </c>
      <c r="B29" s="99" t="s">
        <v>84</v>
      </c>
      <c r="C29" s="147">
        <f>SUM(C30)</f>
        <v>15</v>
      </c>
    </row>
    <row r="30" s="138" customFormat="true" ht="20.1" customHeight="true" spans="1:3">
      <c r="A30" s="148">
        <v>2013802</v>
      </c>
      <c r="B30" s="99" t="s">
        <v>186</v>
      </c>
      <c r="C30" s="149">
        <v>15</v>
      </c>
    </row>
    <row r="31" s="138" customFormat="true" ht="20.1" customHeight="true" spans="1:3">
      <c r="A31" s="91">
        <v>20199</v>
      </c>
      <c r="B31" s="99" t="s">
        <v>85</v>
      </c>
      <c r="C31" s="147">
        <f>SUM(C32)</f>
        <v>1060</v>
      </c>
    </row>
    <row r="32" s="138" customFormat="true" ht="20.1" customHeight="true" spans="1:3">
      <c r="A32" s="148">
        <v>2019999</v>
      </c>
      <c r="B32" s="99" t="s">
        <v>194</v>
      </c>
      <c r="C32" s="149">
        <v>1060</v>
      </c>
    </row>
    <row r="33" s="138" customFormat="true" ht="20.1" customHeight="true" spans="1:3">
      <c r="A33" s="144">
        <v>204</v>
      </c>
      <c r="B33" s="145" t="s">
        <v>195</v>
      </c>
      <c r="C33" s="146">
        <f>SUM(C34)</f>
        <v>310</v>
      </c>
    </row>
    <row r="34" s="138" customFormat="true" ht="20.1" customHeight="true" spans="1:3">
      <c r="A34" s="91">
        <v>20402</v>
      </c>
      <c r="B34" s="99" t="s">
        <v>88</v>
      </c>
      <c r="C34" s="150">
        <f>SUM(C35)</f>
        <v>310</v>
      </c>
    </row>
    <row r="35" s="138" customFormat="true" ht="20.1" customHeight="true" spans="1:3">
      <c r="A35" s="148">
        <v>2040202</v>
      </c>
      <c r="B35" s="99" t="s">
        <v>186</v>
      </c>
      <c r="C35" s="151">
        <v>310</v>
      </c>
    </row>
    <row r="36" s="138" customFormat="true" ht="20.1" customHeight="true" spans="1:3">
      <c r="A36" s="144">
        <v>206</v>
      </c>
      <c r="B36" s="145" t="s">
        <v>196</v>
      </c>
      <c r="C36" s="146">
        <f>C37+C40+C42+C44</f>
        <v>3374</v>
      </c>
    </row>
    <row r="37" s="138" customFormat="true" ht="20.1" customHeight="true" spans="1:3">
      <c r="A37" s="91">
        <v>20601</v>
      </c>
      <c r="B37" s="99" t="s">
        <v>100</v>
      </c>
      <c r="C37" s="150">
        <f>SUM(C38:C39)</f>
        <v>229</v>
      </c>
    </row>
    <row r="38" s="138" customFormat="true" ht="20.1" customHeight="true" spans="1:3">
      <c r="A38" s="148">
        <v>2060101</v>
      </c>
      <c r="B38" s="99" t="s">
        <v>185</v>
      </c>
      <c r="C38" s="149">
        <v>214</v>
      </c>
    </row>
    <row r="39" s="138" customFormat="true" ht="20.1" customHeight="true" spans="1:3">
      <c r="A39" s="148">
        <v>2060102</v>
      </c>
      <c r="B39" s="99" t="s">
        <v>186</v>
      </c>
      <c r="C39" s="149">
        <v>15</v>
      </c>
    </row>
    <row r="40" s="138" customFormat="true" ht="20.1" customHeight="true" spans="1:3">
      <c r="A40" s="91">
        <v>20605</v>
      </c>
      <c r="B40" s="99" t="s">
        <v>104</v>
      </c>
      <c r="C40" s="150">
        <f>SUM(C41)</f>
        <v>135</v>
      </c>
    </row>
    <row r="41" s="138" customFormat="true" ht="20.1" customHeight="true" spans="1:3">
      <c r="A41" s="148">
        <v>2060502</v>
      </c>
      <c r="B41" s="99" t="s">
        <v>197</v>
      </c>
      <c r="C41" s="149">
        <v>135</v>
      </c>
    </row>
    <row r="42" s="138" customFormat="true" ht="20.1" customHeight="true" spans="1:3">
      <c r="A42" s="91">
        <v>20607</v>
      </c>
      <c r="B42" s="99" t="s">
        <v>105</v>
      </c>
      <c r="C42" s="150">
        <f>SUM(C43)</f>
        <v>10</v>
      </c>
    </row>
    <row r="43" s="138" customFormat="true" ht="20.1" customHeight="true" spans="1:3">
      <c r="A43" s="148">
        <v>2060799</v>
      </c>
      <c r="B43" s="99" t="s">
        <v>198</v>
      </c>
      <c r="C43" s="149">
        <v>10</v>
      </c>
    </row>
    <row r="44" s="138" customFormat="true" ht="20.1" customHeight="true" spans="1:3">
      <c r="A44" s="91">
        <v>20608</v>
      </c>
      <c r="B44" s="99" t="s">
        <v>106</v>
      </c>
      <c r="C44" s="150">
        <f>C45</f>
        <v>3000</v>
      </c>
    </row>
    <row r="45" s="138" customFormat="true" ht="20.1" customHeight="true" spans="1:3">
      <c r="A45" s="148">
        <v>2060899</v>
      </c>
      <c r="B45" s="99" t="s">
        <v>199</v>
      </c>
      <c r="C45" s="149">
        <v>3000</v>
      </c>
    </row>
    <row r="46" s="138" customFormat="true" ht="20.1" customHeight="true" spans="1:3">
      <c r="A46" s="144">
        <v>208</v>
      </c>
      <c r="B46" s="145" t="s">
        <v>200</v>
      </c>
      <c r="C46" s="146">
        <f>C47+C50</f>
        <v>1378</v>
      </c>
    </row>
    <row r="47" s="138" customFormat="true" ht="20.1" customHeight="true" spans="1:3">
      <c r="A47" s="91">
        <v>20801</v>
      </c>
      <c r="B47" s="99" t="s">
        <v>114</v>
      </c>
      <c r="C47" s="150">
        <f>SUM(C48:C49)</f>
        <v>478</v>
      </c>
    </row>
    <row r="48" s="138" customFormat="true" ht="20.1" customHeight="true" spans="1:3">
      <c r="A48" s="148">
        <v>2080101</v>
      </c>
      <c r="B48" s="99" t="s">
        <v>185</v>
      </c>
      <c r="C48" s="149">
        <v>408</v>
      </c>
    </row>
    <row r="49" s="138" customFormat="true" ht="20.1" customHeight="true" spans="1:3">
      <c r="A49" s="148">
        <v>2080102</v>
      </c>
      <c r="B49" s="99" t="s">
        <v>186</v>
      </c>
      <c r="C49" s="149">
        <v>70</v>
      </c>
    </row>
    <row r="50" s="138" customFormat="true" ht="20.1" customHeight="true" spans="1:3">
      <c r="A50" s="91">
        <v>20899</v>
      </c>
      <c r="B50" s="99" t="s">
        <v>126</v>
      </c>
      <c r="C50" s="150">
        <f>C51</f>
        <v>900</v>
      </c>
    </row>
    <row r="51" s="138" customFormat="true" ht="20.1" customHeight="true" spans="1:3">
      <c r="A51" s="148">
        <v>2089999</v>
      </c>
      <c r="B51" s="99" t="s">
        <v>201</v>
      </c>
      <c r="C51" s="149">
        <v>900</v>
      </c>
    </row>
    <row r="52" s="138" customFormat="true" ht="20.1" customHeight="true" spans="1:3">
      <c r="A52" s="144">
        <v>210</v>
      </c>
      <c r="B52" s="145" t="s">
        <v>202</v>
      </c>
      <c r="C52" s="146">
        <f>SUM(C53)</f>
        <v>500</v>
      </c>
    </row>
    <row r="53" s="138" customFormat="true" ht="20.1" customHeight="true" spans="1:3">
      <c r="A53" s="91">
        <v>21004</v>
      </c>
      <c r="B53" s="99" t="s">
        <v>131</v>
      </c>
      <c r="C53" s="150">
        <f>SUM(C54)</f>
        <v>500</v>
      </c>
    </row>
    <row r="54" s="138" customFormat="true" ht="20.1" customHeight="true" spans="1:3">
      <c r="A54" s="148">
        <v>2100499</v>
      </c>
      <c r="B54" s="99" t="s">
        <v>203</v>
      </c>
      <c r="C54" s="149">
        <v>500</v>
      </c>
    </row>
    <row r="55" s="138" customFormat="true" ht="20.1" customHeight="true" spans="1:3">
      <c r="A55" s="144">
        <v>211</v>
      </c>
      <c r="B55" s="145" t="s">
        <v>204</v>
      </c>
      <c r="C55" s="146">
        <f>C56+C59+C61</f>
        <v>3297</v>
      </c>
    </row>
    <row r="56" s="138" customFormat="true" ht="20.1" customHeight="true" spans="1:3">
      <c r="A56" s="91">
        <v>21101</v>
      </c>
      <c r="B56" s="99" t="s">
        <v>140</v>
      </c>
      <c r="C56" s="150">
        <f>SUM(C57:C58)</f>
        <v>842</v>
      </c>
    </row>
    <row r="57" s="138" customFormat="true" ht="20.1" customHeight="true" spans="1:3">
      <c r="A57" s="148">
        <v>2110101</v>
      </c>
      <c r="B57" s="99" t="s">
        <v>185</v>
      </c>
      <c r="C57" s="149">
        <v>691</v>
      </c>
    </row>
    <row r="58" s="138" customFormat="true" ht="20.1" customHeight="true" spans="1:3">
      <c r="A58" s="148">
        <v>2110102</v>
      </c>
      <c r="B58" s="99" t="s">
        <v>186</v>
      </c>
      <c r="C58" s="149">
        <v>151</v>
      </c>
    </row>
    <row r="59" s="138" customFormat="true" ht="20.1" customHeight="true" spans="1:3">
      <c r="A59" s="91">
        <v>21102</v>
      </c>
      <c r="B59" s="99" t="s">
        <v>141</v>
      </c>
      <c r="C59" s="149">
        <f>SUM(C60)</f>
        <v>970</v>
      </c>
    </row>
    <row r="60" s="138" customFormat="true" ht="20.1" customHeight="true" spans="1:3">
      <c r="A60" s="148">
        <v>2110299</v>
      </c>
      <c r="B60" s="99" t="s">
        <v>205</v>
      </c>
      <c r="C60" s="149">
        <v>970</v>
      </c>
    </row>
    <row r="61" s="138" customFormat="true" ht="20.1" customHeight="true" spans="1:3">
      <c r="A61" s="91">
        <v>21103</v>
      </c>
      <c r="B61" s="99" t="s">
        <v>142</v>
      </c>
      <c r="C61" s="149">
        <f>SUM(C62:C64)</f>
        <v>1485</v>
      </c>
    </row>
    <row r="62" s="138" customFormat="true" ht="20.1" customHeight="true" spans="1:3">
      <c r="A62" s="148">
        <v>2110301</v>
      </c>
      <c r="B62" s="99" t="s">
        <v>206</v>
      </c>
      <c r="C62" s="149">
        <v>605</v>
      </c>
    </row>
    <row r="63" s="138" customFormat="true" ht="20.1" customHeight="true" spans="1:3">
      <c r="A63" s="148">
        <v>2110302</v>
      </c>
      <c r="B63" s="99" t="s">
        <v>207</v>
      </c>
      <c r="C63" s="149">
        <v>430</v>
      </c>
    </row>
    <row r="64" s="138" customFormat="true" ht="20.1" customHeight="true" spans="1:3">
      <c r="A64" s="148">
        <v>2110399</v>
      </c>
      <c r="B64" s="99" t="s">
        <v>208</v>
      </c>
      <c r="C64" s="149">
        <v>450</v>
      </c>
    </row>
    <row r="65" s="138" customFormat="true" ht="20.1" customHeight="true" spans="1:3">
      <c r="A65" s="144">
        <v>212</v>
      </c>
      <c r="B65" s="145" t="s">
        <v>209</v>
      </c>
      <c r="C65" s="146">
        <f>C66+C70+C72</f>
        <v>1422</v>
      </c>
    </row>
    <row r="66" s="138" customFormat="true" ht="20.1" customHeight="true" spans="1:3">
      <c r="A66" s="91">
        <v>21201</v>
      </c>
      <c r="B66" s="99" t="s">
        <v>210</v>
      </c>
      <c r="C66" s="150">
        <f>SUM(C67:C69)</f>
        <v>1007</v>
      </c>
    </row>
    <row r="67" s="138" customFormat="true" ht="20.1" customHeight="true" spans="1:3">
      <c r="A67" s="148">
        <v>2120101</v>
      </c>
      <c r="B67" s="99" t="s">
        <v>185</v>
      </c>
      <c r="C67" s="150">
        <v>704</v>
      </c>
    </row>
    <row r="68" s="138" customFormat="true" ht="20.1" customHeight="true" spans="1:3">
      <c r="A68" s="148">
        <v>2120102</v>
      </c>
      <c r="B68" s="99" t="s">
        <v>186</v>
      </c>
      <c r="C68" s="150">
        <v>253</v>
      </c>
    </row>
    <row r="69" s="138" customFormat="true" ht="20.1" customHeight="true" spans="1:3">
      <c r="A69" s="148">
        <v>2120104</v>
      </c>
      <c r="B69" s="99" t="s">
        <v>211</v>
      </c>
      <c r="C69" s="150">
        <v>50</v>
      </c>
    </row>
    <row r="70" s="138" customFormat="true" ht="20.1" customHeight="true" spans="1:3">
      <c r="A70" s="91">
        <v>21203</v>
      </c>
      <c r="B70" s="99" t="s">
        <v>212</v>
      </c>
      <c r="C70" s="150">
        <f>SUM(C71)</f>
        <v>155</v>
      </c>
    </row>
    <row r="71" s="138" customFormat="true" ht="20.1" customHeight="true" spans="1:3">
      <c r="A71" s="148">
        <v>2120399</v>
      </c>
      <c r="B71" s="99" t="s">
        <v>213</v>
      </c>
      <c r="C71" s="150">
        <v>155</v>
      </c>
    </row>
    <row r="72" s="138" customFormat="true" ht="20.1" customHeight="true" spans="1:3">
      <c r="A72" s="91">
        <v>21205</v>
      </c>
      <c r="B72" s="99" t="s">
        <v>214</v>
      </c>
      <c r="C72" s="150">
        <v>260</v>
      </c>
    </row>
    <row r="73" s="138" customFormat="true" ht="20.1" customHeight="true" spans="1:3">
      <c r="A73" s="144">
        <v>213</v>
      </c>
      <c r="B73" s="145" t="s">
        <v>215</v>
      </c>
      <c r="C73" s="146">
        <f>SUM(C74)</f>
        <v>3650</v>
      </c>
    </row>
    <row r="74" s="138" customFormat="true" ht="20.1" customHeight="true" spans="1:3">
      <c r="A74" s="91">
        <v>21303</v>
      </c>
      <c r="B74" s="99" t="s">
        <v>216</v>
      </c>
      <c r="C74" s="150">
        <f>SUM(C75)</f>
        <v>3650</v>
      </c>
    </row>
    <row r="75" s="138" customFormat="true" ht="20.1" customHeight="true" spans="1:3">
      <c r="A75" s="148">
        <v>2130337</v>
      </c>
      <c r="B75" s="99" t="s">
        <v>217</v>
      </c>
      <c r="C75" s="150">
        <v>3650</v>
      </c>
    </row>
    <row r="76" s="138" customFormat="true" ht="20.1" customHeight="true" spans="1:3">
      <c r="A76" s="144">
        <v>215</v>
      </c>
      <c r="B76" s="145" t="s">
        <v>218</v>
      </c>
      <c r="C76" s="146">
        <f>SUM(C77)</f>
        <v>33300</v>
      </c>
    </row>
    <row r="77" s="138" customFormat="true" ht="20.1" customHeight="true" spans="1:3">
      <c r="A77" s="91">
        <v>21507</v>
      </c>
      <c r="B77" s="99" t="s">
        <v>219</v>
      </c>
      <c r="C77" s="150">
        <f>SUM(C78)</f>
        <v>33300</v>
      </c>
    </row>
    <row r="78" s="138" customFormat="true" ht="20.1" customHeight="true" spans="1:3">
      <c r="A78" s="148">
        <v>2130799</v>
      </c>
      <c r="B78" s="99" t="s">
        <v>220</v>
      </c>
      <c r="C78" s="150">
        <v>33300</v>
      </c>
    </row>
    <row r="79" s="138" customFormat="true" ht="20.1" customHeight="true" spans="1:3">
      <c r="A79" s="144">
        <v>220</v>
      </c>
      <c r="B79" s="145" t="s">
        <v>221</v>
      </c>
      <c r="C79" s="146">
        <f>C80+C83</f>
        <v>533</v>
      </c>
    </row>
    <row r="80" s="138" customFormat="true" ht="20.1" customHeight="true" spans="1:3">
      <c r="A80" s="91">
        <v>22001</v>
      </c>
      <c r="B80" s="99" t="s">
        <v>222</v>
      </c>
      <c r="C80" s="150">
        <f>SUM(C81:C82)</f>
        <v>406</v>
      </c>
    </row>
    <row r="81" s="138" customFormat="true" ht="20.1" customHeight="true" spans="1:3">
      <c r="A81" s="148">
        <v>2200102</v>
      </c>
      <c r="B81" s="99" t="s">
        <v>186</v>
      </c>
      <c r="C81" s="150">
        <v>120</v>
      </c>
    </row>
    <row r="82" s="138" customFormat="true" ht="20.1" customHeight="true" spans="1:3">
      <c r="A82" s="148">
        <v>2200104</v>
      </c>
      <c r="B82" s="99" t="s">
        <v>223</v>
      </c>
      <c r="C82" s="150">
        <v>286</v>
      </c>
    </row>
    <row r="83" s="138" customFormat="true" ht="20.1" customHeight="true" spans="1:3">
      <c r="A83" s="91">
        <v>22005</v>
      </c>
      <c r="B83" s="99" t="s">
        <v>224</v>
      </c>
      <c r="C83" s="150">
        <f>SUM(C84)</f>
        <v>127</v>
      </c>
    </row>
    <row r="84" s="138" customFormat="true" ht="20.1" customHeight="true" spans="1:3">
      <c r="A84" s="148">
        <v>2200502</v>
      </c>
      <c r="B84" s="99" t="s">
        <v>186</v>
      </c>
      <c r="C84" s="150">
        <v>127</v>
      </c>
    </row>
    <row r="85" s="138" customFormat="true" ht="20.1" customHeight="true" spans="1:3">
      <c r="A85" s="144">
        <v>221</v>
      </c>
      <c r="B85" s="145" t="s">
        <v>225</v>
      </c>
      <c r="C85" s="146">
        <f>C86+C88</f>
        <v>409</v>
      </c>
    </row>
    <row r="86" s="138" customFormat="true" ht="20.1" customHeight="true" spans="1:3">
      <c r="A86" s="91">
        <v>22101</v>
      </c>
      <c r="B86" s="99" t="s">
        <v>226</v>
      </c>
      <c r="C86" s="150">
        <f>C87</f>
        <v>100</v>
      </c>
    </row>
    <row r="87" ht="20.1" customHeight="true" spans="1:3">
      <c r="A87" s="148">
        <v>2210106</v>
      </c>
      <c r="B87" s="99" t="s">
        <v>227</v>
      </c>
      <c r="C87" s="150">
        <v>100</v>
      </c>
    </row>
    <row r="88" ht="20.1" customHeight="true" spans="1:3">
      <c r="A88" s="91">
        <v>22102</v>
      </c>
      <c r="B88" s="99" t="s">
        <v>228</v>
      </c>
      <c r="C88" s="150">
        <f>C89</f>
        <v>309</v>
      </c>
    </row>
    <row r="89" ht="20.1" customHeight="true" spans="1:3">
      <c r="A89" s="148">
        <v>2210201</v>
      </c>
      <c r="B89" s="99" t="s">
        <v>229</v>
      </c>
      <c r="C89" s="150">
        <v>309</v>
      </c>
    </row>
    <row r="90" ht="20.1" customHeight="true" spans="1:3">
      <c r="A90" s="144">
        <v>224</v>
      </c>
      <c r="B90" s="145" t="s">
        <v>230</v>
      </c>
      <c r="C90" s="146">
        <f>C91+C98</f>
        <v>3234</v>
      </c>
    </row>
    <row r="91" ht="20.1" customHeight="true" spans="1:3">
      <c r="A91" s="91">
        <v>22401</v>
      </c>
      <c r="B91" s="99" t="s">
        <v>231</v>
      </c>
      <c r="C91" s="150">
        <f>SUM(C92:C97)</f>
        <v>2034</v>
      </c>
    </row>
    <row r="92" ht="20.1" customHeight="true" spans="1:3">
      <c r="A92" s="148">
        <v>2240101</v>
      </c>
      <c r="B92" s="99" t="s">
        <v>232</v>
      </c>
      <c r="C92" s="150">
        <v>389</v>
      </c>
    </row>
    <row r="93" ht="20.1" customHeight="true" spans="1:3">
      <c r="A93" s="148">
        <v>2240102</v>
      </c>
      <c r="B93" s="99" t="s">
        <v>233</v>
      </c>
      <c r="C93" s="150">
        <v>521</v>
      </c>
    </row>
    <row r="94" ht="20.1" customHeight="true" spans="1:3">
      <c r="A94" s="148">
        <v>2240106</v>
      </c>
      <c r="B94" s="99" t="s">
        <v>234</v>
      </c>
      <c r="C94" s="150">
        <v>290</v>
      </c>
    </row>
    <row r="95" ht="20.1" customHeight="true" spans="1:3">
      <c r="A95" s="148">
        <v>2240108</v>
      </c>
      <c r="B95" s="99" t="s">
        <v>235</v>
      </c>
      <c r="C95" s="150">
        <v>75</v>
      </c>
    </row>
    <row r="96" ht="20.1" customHeight="true" spans="1:3">
      <c r="A96" s="148">
        <v>2240109</v>
      </c>
      <c r="B96" s="99" t="s">
        <v>236</v>
      </c>
      <c r="C96" s="150">
        <v>20</v>
      </c>
    </row>
    <row r="97" ht="20.1" customHeight="true" spans="1:3">
      <c r="A97" s="148">
        <v>2240199</v>
      </c>
      <c r="B97" s="99" t="s">
        <v>237</v>
      </c>
      <c r="C97" s="150">
        <v>739</v>
      </c>
    </row>
    <row r="98" ht="20.1" customHeight="true" spans="1:3">
      <c r="A98" s="91">
        <v>22402</v>
      </c>
      <c r="B98" s="99" t="s">
        <v>238</v>
      </c>
      <c r="C98" s="150">
        <f>C99</f>
        <v>1200</v>
      </c>
    </row>
    <row r="99" ht="20.1" customHeight="true" spans="1:3">
      <c r="A99" s="148">
        <v>2240202</v>
      </c>
      <c r="B99" s="99" t="s">
        <v>233</v>
      </c>
      <c r="C99" s="150">
        <v>1200</v>
      </c>
    </row>
    <row r="100" ht="20.1" customHeight="true" spans="1:3">
      <c r="A100" s="144">
        <v>227</v>
      </c>
      <c r="B100" s="145" t="s">
        <v>178</v>
      </c>
      <c r="C100" s="146">
        <v>620</v>
      </c>
    </row>
    <row r="101" ht="20.1" customHeight="true" spans="1:3">
      <c r="A101" s="144">
        <v>232</v>
      </c>
      <c r="B101" s="145" t="s">
        <v>239</v>
      </c>
      <c r="C101" s="146">
        <f>C102</f>
        <v>88</v>
      </c>
    </row>
    <row r="102" ht="20.1" customHeight="true" spans="1:3">
      <c r="A102" s="91">
        <v>23203</v>
      </c>
      <c r="B102" s="99" t="s">
        <v>240</v>
      </c>
      <c r="C102" s="150">
        <f>C103</f>
        <v>88</v>
      </c>
    </row>
    <row r="103" ht="20.1" customHeight="true" spans="1:3">
      <c r="A103" s="148">
        <v>2320301</v>
      </c>
      <c r="B103" s="99" t="s">
        <v>241</v>
      </c>
      <c r="C103" s="150">
        <v>88</v>
      </c>
    </row>
    <row r="104" ht="20.1" customHeight="true" spans="1:3">
      <c r="A104" s="152" t="s">
        <v>66</v>
      </c>
      <c r="B104" s="153"/>
      <c r="C104" s="154">
        <f>C4+C33+C36+C46+C52+C55+C65+C73+C76+C79+C85+C90+C100+C101</f>
        <v>62000</v>
      </c>
    </row>
  </sheetData>
  <mergeCells count="2">
    <mergeCell ref="A1:C1"/>
    <mergeCell ref="A104:B104"/>
  </mergeCells>
  <printOptions horizontalCentered="true"/>
  <pageMargins left="0.748031496062992" right="0.748031496062992" top="0.984251968503937" bottom="0.984251968503937" header="0.511811023622047" footer="0.511811023622047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workbookViewId="0">
      <selection activeCell="A1" sqref="A1:C1"/>
    </sheetView>
  </sheetViews>
  <sheetFormatPr defaultColWidth="9" defaultRowHeight="13.5" outlineLevelCol="2"/>
  <cols>
    <col min="1" max="1" width="20.375" customWidth="true"/>
    <col min="2" max="2" width="38" customWidth="true"/>
    <col min="3" max="3" width="16" customWidth="true"/>
  </cols>
  <sheetData>
    <row r="1" ht="49.5" customHeight="true" spans="1:3">
      <c r="A1" s="127" t="s">
        <v>242</v>
      </c>
      <c r="B1" s="127"/>
      <c r="C1" s="127"/>
    </row>
    <row r="2" ht="20.25" spans="1:3">
      <c r="A2" s="128"/>
      <c r="B2" s="129" t="s">
        <v>1</v>
      </c>
      <c r="C2" s="129"/>
    </row>
    <row r="3" ht="24.95" customHeight="true" spans="1:3">
      <c r="A3" s="85" t="s">
        <v>61</v>
      </c>
      <c r="B3" s="86" t="s">
        <v>62</v>
      </c>
      <c r="C3" s="87" t="s">
        <v>183</v>
      </c>
    </row>
    <row r="4" ht="18" customHeight="true" spans="1:3">
      <c r="A4" s="91"/>
      <c r="B4" s="130" t="s">
        <v>243</v>
      </c>
      <c r="C4" s="131">
        <f>C5+C16+C42+C50</f>
        <v>6090</v>
      </c>
    </row>
    <row r="5" ht="18" customHeight="true" spans="1:3">
      <c r="A5" s="132">
        <v>301</v>
      </c>
      <c r="B5" s="130" t="s">
        <v>244</v>
      </c>
      <c r="C5" s="131">
        <f>SUM(C6:C15)</f>
        <v>5792</v>
      </c>
    </row>
    <row r="6" ht="18" customHeight="true" spans="1:3">
      <c r="A6" s="133">
        <v>30101</v>
      </c>
      <c r="B6" s="134" t="s">
        <v>245</v>
      </c>
      <c r="C6" s="131">
        <v>1452</v>
      </c>
    </row>
    <row r="7" ht="18" customHeight="true" spans="1:3">
      <c r="A7" s="133">
        <v>30102</v>
      </c>
      <c r="B7" s="134" t="s">
        <v>246</v>
      </c>
      <c r="C7" s="131">
        <v>649</v>
      </c>
    </row>
    <row r="8" ht="18" customHeight="true" spans="1:3">
      <c r="A8" s="133">
        <v>30103</v>
      </c>
      <c r="B8" s="134" t="s">
        <v>247</v>
      </c>
      <c r="C8" s="131">
        <v>146</v>
      </c>
    </row>
    <row r="9" ht="18" customHeight="true" spans="1:3">
      <c r="A9" s="133">
        <v>30107</v>
      </c>
      <c r="B9" s="134" t="s">
        <v>248</v>
      </c>
      <c r="C9" s="131">
        <v>2583</v>
      </c>
    </row>
    <row r="10" ht="18" customHeight="true" spans="1:3">
      <c r="A10" s="133">
        <v>30108</v>
      </c>
      <c r="B10" s="134" t="s">
        <v>249</v>
      </c>
      <c r="C10" s="131">
        <v>255</v>
      </c>
    </row>
    <row r="11" ht="18" customHeight="true" spans="1:3">
      <c r="A11" s="133">
        <v>30109</v>
      </c>
      <c r="B11" s="134" t="s">
        <v>250</v>
      </c>
      <c r="C11" s="131">
        <v>45</v>
      </c>
    </row>
    <row r="12" ht="18" customHeight="true" spans="1:3">
      <c r="A12" s="133">
        <v>30110</v>
      </c>
      <c r="B12" s="134" t="s">
        <v>251</v>
      </c>
      <c r="C12" s="131">
        <v>192</v>
      </c>
    </row>
    <row r="13" ht="18" customHeight="true" spans="1:3">
      <c r="A13" s="133">
        <v>30111</v>
      </c>
      <c r="B13" s="134" t="s">
        <v>252</v>
      </c>
      <c r="C13" s="131">
        <v>153</v>
      </c>
    </row>
    <row r="14" ht="18" customHeight="true" spans="1:3">
      <c r="A14" s="133">
        <v>30112</v>
      </c>
      <c r="B14" s="134" t="s">
        <v>253</v>
      </c>
      <c r="C14" s="131">
        <v>8</v>
      </c>
    </row>
    <row r="15" ht="18" customHeight="true" spans="1:3">
      <c r="A15" s="133">
        <v>30113</v>
      </c>
      <c r="B15" s="134" t="s">
        <v>254</v>
      </c>
      <c r="C15" s="131">
        <v>309</v>
      </c>
    </row>
    <row r="16" ht="18" customHeight="true" spans="1:3">
      <c r="A16" s="132">
        <v>302</v>
      </c>
      <c r="B16" s="130" t="s">
        <v>255</v>
      </c>
      <c r="C16" s="131">
        <f>SUM(C17:C41)</f>
        <v>279</v>
      </c>
    </row>
    <row r="17" ht="18" customHeight="true" spans="1:3">
      <c r="A17" s="133">
        <v>30201</v>
      </c>
      <c r="B17" s="134" t="s">
        <v>256</v>
      </c>
      <c r="C17" s="131">
        <v>64</v>
      </c>
    </row>
    <row r="18" ht="18" customHeight="true" spans="1:3">
      <c r="A18" s="133">
        <v>30202</v>
      </c>
      <c r="B18" s="134" t="s">
        <v>257</v>
      </c>
      <c r="C18" s="131">
        <v>10</v>
      </c>
    </row>
    <row r="19" ht="18" customHeight="true" spans="1:3">
      <c r="A19" s="133">
        <v>30203</v>
      </c>
      <c r="B19" s="134" t="s">
        <v>258</v>
      </c>
      <c r="C19" s="131">
        <v>1</v>
      </c>
    </row>
    <row r="20" ht="18" hidden="true" customHeight="true" spans="1:3">
      <c r="A20" s="133">
        <v>30204</v>
      </c>
      <c r="B20" s="134" t="s">
        <v>259</v>
      </c>
      <c r="C20" s="131"/>
    </row>
    <row r="21" ht="18" customHeight="true" spans="1:3">
      <c r="A21" s="133">
        <v>30205</v>
      </c>
      <c r="B21" s="134" t="s">
        <v>260</v>
      </c>
      <c r="C21" s="131">
        <v>1</v>
      </c>
    </row>
    <row r="22" ht="18" customHeight="true" spans="1:3">
      <c r="A22" s="133">
        <v>30206</v>
      </c>
      <c r="B22" s="134" t="s">
        <v>261</v>
      </c>
      <c r="C22" s="131">
        <v>2</v>
      </c>
    </row>
    <row r="23" ht="18" customHeight="true" spans="1:3">
      <c r="A23" s="133">
        <v>30207</v>
      </c>
      <c r="B23" s="134" t="s">
        <v>262</v>
      </c>
      <c r="C23" s="131">
        <v>8</v>
      </c>
    </row>
    <row r="24" ht="18" hidden="true" customHeight="true" spans="1:3">
      <c r="A24" s="133">
        <v>30208</v>
      </c>
      <c r="B24" s="134" t="s">
        <v>263</v>
      </c>
      <c r="C24" s="131"/>
    </row>
    <row r="25" ht="18" customHeight="true" spans="1:3">
      <c r="A25" s="133">
        <v>30209</v>
      </c>
      <c r="B25" s="134" t="s">
        <v>264</v>
      </c>
      <c r="C25" s="131">
        <v>4</v>
      </c>
    </row>
    <row r="26" ht="18" customHeight="true" spans="1:3">
      <c r="A26" s="133">
        <v>30211</v>
      </c>
      <c r="B26" s="134" t="s">
        <v>265</v>
      </c>
      <c r="C26" s="131">
        <v>66</v>
      </c>
    </row>
    <row r="27" ht="18" hidden="true" customHeight="true" spans="1:3">
      <c r="A27" s="133">
        <v>30212</v>
      </c>
      <c r="B27" s="134" t="s">
        <v>266</v>
      </c>
      <c r="C27" s="131"/>
    </row>
    <row r="28" ht="18" hidden="true" customHeight="true" spans="1:3">
      <c r="A28" s="133">
        <v>30213</v>
      </c>
      <c r="B28" s="134" t="s">
        <v>267</v>
      </c>
      <c r="C28" s="131"/>
    </row>
    <row r="29" ht="18" hidden="true" customHeight="true" spans="1:3">
      <c r="A29" s="133">
        <v>30214</v>
      </c>
      <c r="B29" s="134" t="s">
        <v>268</v>
      </c>
      <c r="C29" s="131"/>
    </row>
    <row r="30" ht="18" customHeight="true" spans="1:3">
      <c r="A30" s="133">
        <v>30215</v>
      </c>
      <c r="B30" s="134" t="s">
        <v>269</v>
      </c>
      <c r="C30" s="131">
        <v>12</v>
      </c>
    </row>
    <row r="31" ht="18" customHeight="true" spans="1:3">
      <c r="A31" s="133">
        <v>30216</v>
      </c>
      <c r="B31" s="134" t="s">
        <v>270</v>
      </c>
      <c r="C31" s="131">
        <v>4</v>
      </c>
    </row>
    <row r="32" ht="18" customHeight="true" spans="1:3">
      <c r="A32" s="133">
        <v>30217</v>
      </c>
      <c r="B32" s="134" t="s">
        <v>271</v>
      </c>
      <c r="C32" s="131">
        <v>2</v>
      </c>
    </row>
    <row r="33" ht="18" hidden="true" customHeight="true" spans="1:3">
      <c r="A33" s="133">
        <v>30218</v>
      </c>
      <c r="B33" s="134" t="s">
        <v>272</v>
      </c>
      <c r="C33" s="131"/>
    </row>
    <row r="34" ht="18" hidden="true" customHeight="true" spans="1:3">
      <c r="A34" s="133">
        <v>30224</v>
      </c>
      <c r="B34" s="134" t="s">
        <v>273</v>
      </c>
      <c r="C34" s="131"/>
    </row>
    <row r="35" ht="18" hidden="true" customHeight="true" spans="1:3">
      <c r="A35" s="133">
        <v>30226</v>
      </c>
      <c r="B35" s="134" t="s">
        <v>274</v>
      </c>
      <c r="C35" s="131"/>
    </row>
    <row r="36" ht="18" hidden="true" customHeight="true" spans="1:3">
      <c r="A36" s="133">
        <v>30227</v>
      </c>
      <c r="B36" s="134" t="s">
        <v>275</v>
      </c>
      <c r="C36" s="131"/>
    </row>
    <row r="37" ht="18" customHeight="true" spans="1:3">
      <c r="A37" s="133">
        <v>30228</v>
      </c>
      <c r="B37" s="134" t="s">
        <v>276</v>
      </c>
      <c r="C37" s="131">
        <v>56</v>
      </c>
    </row>
    <row r="38" ht="18" customHeight="true" spans="1:3">
      <c r="A38" s="133">
        <v>30229</v>
      </c>
      <c r="B38" s="134" t="s">
        <v>277</v>
      </c>
      <c r="C38" s="131">
        <v>8</v>
      </c>
    </row>
    <row r="39" ht="18" customHeight="true" spans="1:3">
      <c r="A39" s="133">
        <v>30231</v>
      </c>
      <c r="B39" s="134" t="s">
        <v>278</v>
      </c>
      <c r="C39" s="131">
        <v>36</v>
      </c>
    </row>
    <row r="40" ht="18" hidden="true" customHeight="true" spans="1:3">
      <c r="A40" s="133">
        <v>30239</v>
      </c>
      <c r="B40" s="134" t="s">
        <v>279</v>
      </c>
      <c r="C40" s="131"/>
    </row>
    <row r="41" ht="18" customHeight="true" spans="1:3">
      <c r="A41" s="133">
        <v>30299</v>
      </c>
      <c r="B41" s="134" t="s">
        <v>280</v>
      </c>
      <c r="C41" s="131">
        <v>5</v>
      </c>
    </row>
    <row r="42" ht="18" customHeight="true" spans="1:3">
      <c r="A42" s="132">
        <v>303</v>
      </c>
      <c r="B42" s="130" t="s">
        <v>281</v>
      </c>
      <c r="C42" s="131">
        <f>SUM(C43:C49)</f>
        <v>19</v>
      </c>
    </row>
    <row r="43" ht="18" hidden="true" customHeight="true" spans="1:3">
      <c r="A43" s="133">
        <v>30301</v>
      </c>
      <c r="B43" s="134" t="s">
        <v>282</v>
      </c>
      <c r="C43" s="131"/>
    </row>
    <row r="44" ht="18" customHeight="true" spans="1:3">
      <c r="A44" s="133">
        <v>30302</v>
      </c>
      <c r="B44" s="134" t="s">
        <v>283</v>
      </c>
      <c r="C44" s="131">
        <v>19</v>
      </c>
    </row>
    <row r="45" ht="18" hidden="true" customHeight="true" spans="1:3">
      <c r="A45" s="133">
        <v>30304</v>
      </c>
      <c r="B45" s="134" t="s">
        <v>284</v>
      </c>
      <c r="C45" s="131"/>
    </row>
    <row r="46" ht="18" hidden="true" customHeight="true" spans="1:3">
      <c r="A46" s="133">
        <v>30305</v>
      </c>
      <c r="B46" s="134" t="s">
        <v>285</v>
      </c>
      <c r="C46" s="131"/>
    </row>
    <row r="47" ht="18" hidden="true" customHeight="true" spans="1:3">
      <c r="A47" s="133">
        <v>30307</v>
      </c>
      <c r="B47" s="134" t="s">
        <v>286</v>
      </c>
      <c r="C47" s="131"/>
    </row>
    <row r="48" ht="18" hidden="true" customHeight="true" spans="1:3">
      <c r="A48" s="133">
        <v>30309</v>
      </c>
      <c r="B48" s="134" t="s">
        <v>287</v>
      </c>
      <c r="C48" s="131"/>
    </row>
    <row r="49" ht="18" hidden="true" customHeight="true" spans="1:3">
      <c r="A49" s="133">
        <v>30399</v>
      </c>
      <c r="B49" s="134" t="s">
        <v>288</v>
      </c>
      <c r="C49" s="131"/>
    </row>
    <row r="50" ht="18" hidden="true" customHeight="true" spans="1:3">
      <c r="A50" s="132">
        <v>310</v>
      </c>
      <c r="B50" s="130" t="s">
        <v>289</v>
      </c>
      <c r="C50" s="131">
        <f>SUM(C51:C52)</f>
        <v>0</v>
      </c>
    </row>
    <row r="51" ht="18" hidden="true" customHeight="true" spans="1:3">
      <c r="A51" s="133">
        <v>31002</v>
      </c>
      <c r="B51" s="134" t="s">
        <v>290</v>
      </c>
      <c r="C51" s="131"/>
    </row>
    <row r="52" ht="18" hidden="true" customHeight="true" spans="1:3">
      <c r="A52" s="135">
        <v>31007</v>
      </c>
      <c r="B52" s="136" t="s">
        <v>291</v>
      </c>
      <c r="C52" s="137"/>
    </row>
  </sheetData>
  <mergeCells count="2">
    <mergeCell ref="A1:C1"/>
    <mergeCell ref="B2:C2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6"/>
  <sheetViews>
    <sheetView workbookViewId="0">
      <selection activeCell="A12" sqref="A12"/>
    </sheetView>
  </sheetViews>
  <sheetFormatPr defaultColWidth="9" defaultRowHeight="13.5" outlineLevelCol="2"/>
  <cols>
    <col min="1" max="1" width="53.125" customWidth="true"/>
    <col min="2" max="2" width="27.875" customWidth="true"/>
  </cols>
  <sheetData>
    <row r="1" ht="24.75" spans="1:3">
      <c r="A1" s="114" t="s">
        <v>292</v>
      </c>
      <c r="B1" s="114"/>
      <c r="C1" s="114"/>
    </row>
    <row r="2" ht="14.25" spans="2:2">
      <c r="B2" s="26" t="s">
        <v>1</v>
      </c>
    </row>
    <row r="3" ht="15.75" spans="1:2">
      <c r="A3" s="115" t="s">
        <v>293</v>
      </c>
      <c r="B3" s="116" t="s">
        <v>63</v>
      </c>
    </row>
    <row r="4" ht="15.75" spans="1:2">
      <c r="A4" s="117" t="s">
        <v>294</v>
      </c>
      <c r="B4" s="118">
        <f>B5+B8+B15+B20+B36+B46+B56+B58+B66+B69+B85+B93+B102+B113+B116</f>
        <v>62000</v>
      </c>
    </row>
    <row r="5" ht="15.75" spans="1:2">
      <c r="A5" s="119" t="s">
        <v>295</v>
      </c>
      <c r="B5" s="118">
        <f>SUM(B6:B7)</f>
        <v>6871</v>
      </c>
    </row>
    <row r="6" ht="47.25" spans="1:2">
      <c r="A6" s="120" t="s">
        <v>296</v>
      </c>
      <c r="B6" s="121">
        <v>6871</v>
      </c>
    </row>
    <row r="7" ht="15.75" spans="1:2">
      <c r="A7" s="120" t="s">
        <v>297</v>
      </c>
      <c r="B7" s="121"/>
    </row>
    <row r="8" ht="15.75" spans="1:2">
      <c r="A8" s="119" t="s">
        <v>298</v>
      </c>
      <c r="B8" s="118">
        <f>SUM(B9:B14)</f>
        <v>5294</v>
      </c>
    </row>
    <row r="9" ht="15.75" spans="1:2">
      <c r="A9" s="120" t="s">
        <v>299</v>
      </c>
      <c r="B9" s="121">
        <v>279</v>
      </c>
    </row>
    <row r="10" ht="15.75" spans="1:2">
      <c r="A10" s="120" t="s">
        <v>300</v>
      </c>
      <c r="B10" s="121">
        <v>4595</v>
      </c>
    </row>
    <row r="11" ht="15.75" spans="1:2">
      <c r="A11" s="120" t="s">
        <v>301</v>
      </c>
      <c r="B11" s="121">
        <v>70</v>
      </c>
    </row>
    <row r="12" ht="15.75" spans="1:2">
      <c r="A12" s="120" t="s">
        <v>302</v>
      </c>
      <c r="B12" s="121"/>
    </row>
    <row r="13" ht="31.5" spans="1:2">
      <c r="A13" s="120" t="s">
        <v>303</v>
      </c>
      <c r="B13" s="121">
        <v>350</v>
      </c>
    </row>
    <row r="14" ht="15.75" spans="1:2">
      <c r="A14" s="120" t="s">
        <v>304</v>
      </c>
      <c r="B14" s="121"/>
    </row>
    <row r="15" ht="15.75" spans="1:2">
      <c r="A15" s="119" t="s">
        <v>305</v>
      </c>
      <c r="B15" s="118">
        <f>SUM(B16:B19)</f>
        <v>88</v>
      </c>
    </row>
    <row r="16" ht="15.75" spans="1:2">
      <c r="A16" s="120" t="s">
        <v>306</v>
      </c>
      <c r="B16" s="121"/>
    </row>
    <row r="17" ht="15.75" spans="1:2">
      <c r="A17" s="120" t="s">
        <v>307</v>
      </c>
      <c r="B17" s="121">
        <v>88</v>
      </c>
    </row>
    <row r="18" ht="15.75" spans="1:2">
      <c r="A18" s="120" t="s">
        <v>308</v>
      </c>
      <c r="B18" s="121"/>
    </row>
    <row r="19" ht="15.75" spans="1:2">
      <c r="A19" s="120" t="s">
        <v>309</v>
      </c>
      <c r="B19" s="121"/>
    </row>
    <row r="20" ht="15.75" spans="1:2">
      <c r="A20" s="119" t="s">
        <v>310</v>
      </c>
      <c r="B20" s="118">
        <f>SUM(B21:B35)</f>
        <v>900</v>
      </c>
    </row>
    <row r="21" ht="15.75" spans="1:2">
      <c r="A21" s="120" t="s">
        <v>311</v>
      </c>
      <c r="B21" s="121"/>
    </row>
    <row r="22" ht="15.75" spans="1:2">
      <c r="A22" s="120" t="s">
        <v>312</v>
      </c>
      <c r="B22" s="121"/>
    </row>
    <row r="23" ht="15.75" spans="1:2">
      <c r="A23" s="120" t="s">
        <v>313</v>
      </c>
      <c r="B23" s="121"/>
    </row>
    <row r="24" ht="15.75" spans="1:2">
      <c r="A24" s="120" t="s">
        <v>314</v>
      </c>
      <c r="B24" s="121"/>
    </row>
    <row r="25" ht="31.5" spans="1:2">
      <c r="A25" s="120" t="s">
        <v>315</v>
      </c>
      <c r="B25" s="121"/>
    </row>
    <row r="26" ht="15.75" spans="1:2">
      <c r="A26" s="120" t="s">
        <v>316</v>
      </c>
      <c r="B26" s="121"/>
    </row>
    <row r="27" ht="15.75" spans="1:2">
      <c r="A27" s="120" t="s">
        <v>317</v>
      </c>
      <c r="B27" s="121"/>
    </row>
    <row r="28" ht="31.5" spans="1:2">
      <c r="A28" s="120" t="s">
        <v>318</v>
      </c>
      <c r="B28" s="121"/>
    </row>
    <row r="29" ht="15.75" spans="1:2">
      <c r="A29" s="120" t="s">
        <v>319</v>
      </c>
      <c r="B29" s="121"/>
    </row>
    <row r="30" ht="15.75" spans="1:2">
      <c r="A30" s="120" t="s">
        <v>320</v>
      </c>
      <c r="B30" s="121"/>
    </row>
    <row r="31" ht="15.75" spans="1:2">
      <c r="A31" s="122" t="s">
        <v>321</v>
      </c>
      <c r="B31" s="121"/>
    </row>
    <row r="32" ht="15.75" spans="1:2">
      <c r="A32" s="122" t="s">
        <v>322</v>
      </c>
      <c r="B32" s="121"/>
    </row>
    <row r="33" ht="15.75" spans="1:2">
      <c r="A33" s="120" t="s">
        <v>323</v>
      </c>
      <c r="B33" s="121">
        <v>500</v>
      </c>
    </row>
    <row r="34" ht="15.75" spans="1:2">
      <c r="A34" s="120" t="s">
        <v>324</v>
      </c>
      <c r="B34" s="121"/>
    </row>
    <row r="35" ht="15.75" spans="1:2">
      <c r="A35" s="120" t="s">
        <v>325</v>
      </c>
      <c r="B35" s="121">
        <v>400</v>
      </c>
    </row>
    <row r="36" ht="15.75" spans="1:2">
      <c r="A36" s="119" t="s">
        <v>326</v>
      </c>
      <c r="B36" s="118">
        <f>SUM(B37:B45)</f>
        <v>500</v>
      </c>
    </row>
    <row r="37" ht="31.5" spans="1:2">
      <c r="A37" s="120" t="s">
        <v>327</v>
      </c>
      <c r="B37" s="121"/>
    </row>
    <row r="38" ht="15.75" spans="1:2">
      <c r="A38" s="120" t="s">
        <v>328</v>
      </c>
      <c r="B38" s="121"/>
    </row>
    <row r="39" ht="31.5" spans="1:2">
      <c r="A39" s="120" t="s">
        <v>329</v>
      </c>
      <c r="B39" s="121"/>
    </row>
    <row r="40" ht="15.75" spans="1:2">
      <c r="A40" s="120" t="s">
        <v>330</v>
      </c>
      <c r="B40" s="121"/>
    </row>
    <row r="41" ht="15.75" spans="1:2">
      <c r="A41" s="120" t="s">
        <v>331</v>
      </c>
      <c r="B41" s="121"/>
    </row>
    <row r="42" ht="31.5" spans="1:2">
      <c r="A42" s="120" t="s">
        <v>332</v>
      </c>
      <c r="B42" s="121"/>
    </row>
    <row r="43" ht="15.75" spans="1:2">
      <c r="A43" s="120" t="s">
        <v>333</v>
      </c>
      <c r="B43" s="121"/>
    </row>
    <row r="44" ht="15.75" spans="1:2">
      <c r="A44" s="120" t="s">
        <v>334</v>
      </c>
      <c r="B44" s="121"/>
    </row>
    <row r="45" ht="15.75" spans="1:2">
      <c r="A45" s="123" t="s">
        <v>335</v>
      </c>
      <c r="B45" s="124">
        <v>500</v>
      </c>
    </row>
    <row r="46" ht="15.75" spans="1:2">
      <c r="A46" s="119" t="s">
        <v>336</v>
      </c>
      <c r="B46" s="118">
        <f>SUM(B47:B55)</f>
        <v>0</v>
      </c>
    </row>
    <row r="47" ht="15.75" spans="1:2">
      <c r="A47" s="120" t="s">
        <v>337</v>
      </c>
      <c r="B47" s="121"/>
    </row>
    <row r="48" ht="15.75" spans="1:2">
      <c r="A48" s="120" t="s">
        <v>338</v>
      </c>
      <c r="B48" s="121"/>
    </row>
    <row r="49" ht="15.75" spans="1:2">
      <c r="A49" s="120" t="s">
        <v>339</v>
      </c>
      <c r="B49" s="121"/>
    </row>
    <row r="50" ht="15.75" spans="1:2">
      <c r="A50" s="120" t="s">
        <v>340</v>
      </c>
      <c r="B50" s="121"/>
    </row>
    <row r="51" ht="15.75" spans="1:2">
      <c r="A51" s="120" t="s">
        <v>341</v>
      </c>
      <c r="B51" s="121"/>
    </row>
    <row r="52" ht="15.75" spans="1:2">
      <c r="A52" s="120" t="s">
        <v>342</v>
      </c>
      <c r="B52" s="121"/>
    </row>
    <row r="53" ht="15.75" spans="1:2">
      <c r="A53" s="120" t="s">
        <v>343</v>
      </c>
      <c r="B53" s="121"/>
    </row>
    <row r="54" ht="15.75" spans="1:2">
      <c r="A54" s="120" t="s">
        <v>344</v>
      </c>
      <c r="B54" s="121"/>
    </row>
    <row r="55" ht="15.75" spans="1:2">
      <c r="A55" s="120" t="s">
        <v>345</v>
      </c>
      <c r="B55" s="121"/>
    </row>
    <row r="56" ht="15.75" spans="1:2">
      <c r="A56" s="119" t="s">
        <v>346</v>
      </c>
      <c r="B56" s="118">
        <f>SUM(B57)</f>
        <v>0</v>
      </c>
    </row>
    <row r="57" ht="15.75" spans="1:2">
      <c r="A57" s="120" t="s">
        <v>347</v>
      </c>
      <c r="B57" s="121"/>
    </row>
    <row r="58" ht="15.75" spans="1:2">
      <c r="A58" s="119" t="s">
        <v>348</v>
      </c>
      <c r="B58" s="118">
        <f>SUM(B59:B65)</f>
        <v>3945</v>
      </c>
    </row>
    <row r="59" ht="15.75" spans="1:2">
      <c r="A59" s="120" t="s">
        <v>349</v>
      </c>
      <c r="B59" s="121"/>
    </row>
    <row r="60" ht="15.75" spans="1:2">
      <c r="A60" s="120" t="s">
        <v>350</v>
      </c>
      <c r="B60" s="121">
        <v>135</v>
      </c>
    </row>
    <row r="61" ht="15.75" spans="1:2">
      <c r="A61" s="123" t="s">
        <v>351</v>
      </c>
      <c r="B61" s="124">
        <v>3000</v>
      </c>
    </row>
    <row r="62" ht="15.75" spans="1:2">
      <c r="A62" s="123" t="s">
        <v>352</v>
      </c>
      <c r="B62" s="124">
        <v>500</v>
      </c>
    </row>
    <row r="63" ht="15.75" spans="1:2">
      <c r="A63" s="123" t="s">
        <v>353</v>
      </c>
      <c r="B63" s="124">
        <v>100</v>
      </c>
    </row>
    <row r="64" ht="15.75" spans="1:2">
      <c r="A64" s="123" t="s">
        <v>354</v>
      </c>
      <c r="B64" s="124">
        <v>200</v>
      </c>
    </row>
    <row r="65" ht="15.75" spans="1:2">
      <c r="A65" s="120" t="s">
        <v>355</v>
      </c>
      <c r="B65" s="121">
        <v>10</v>
      </c>
    </row>
    <row r="66" ht="15.75" spans="1:2">
      <c r="A66" s="119" t="s">
        <v>356</v>
      </c>
      <c r="B66" s="118">
        <f>SUM(B67:B68)</f>
        <v>127</v>
      </c>
    </row>
    <row r="67" ht="15.75" spans="1:2">
      <c r="A67" s="120" t="s">
        <v>357</v>
      </c>
      <c r="B67" s="121">
        <v>127</v>
      </c>
    </row>
    <row r="68" ht="15.75" spans="1:2">
      <c r="A68" s="120" t="s">
        <v>358</v>
      </c>
      <c r="B68" s="121"/>
    </row>
    <row r="69" ht="15.75" spans="1:2">
      <c r="A69" s="119" t="s">
        <v>359</v>
      </c>
      <c r="B69" s="118">
        <f>SUM(B70:B84)</f>
        <v>1510</v>
      </c>
    </row>
    <row r="70" ht="15.75" spans="1:2">
      <c r="A70" s="120" t="s">
        <v>360</v>
      </c>
      <c r="B70" s="121"/>
    </row>
    <row r="71" ht="15.75" spans="1:2">
      <c r="A71" s="120" t="s">
        <v>361</v>
      </c>
      <c r="B71" s="121"/>
    </row>
    <row r="72" ht="15.75" spans="1:2">
      <c r="A72" s="120" t="s">
        <v>362</v>
      </c>
      <c r="B72" s="121"/>
    </row>
    <row r="73" ht="15.75" spans="1:2">
      <c r="A73" s="120" t="s">
        <v>363</v>
      </c>
      <c r="B73" s="121"/>
    </row>
    <row r="74" ht="15.75" spans="1:2">
      <c r="A74" s="120" t="s">
        <v>364</v>
      </c>
      <c r="B74" s="121"/>
    </row>
    <row r="75" ht="15.75" spans="1:2">
      <c r="A75" s="120" t="s">
        <v>365</v>
      </c>
      <c r="B75" s="121"/>
    </row>
    <row r="76" ht="15.75" spans="1:2">
      <c r="A76" s="120" t="s">
        <v>366</v>
      </c>
      <c r="B76" s="121"/>
    </row>
    <row r="77" ht="15.75" spans="1:2">
      <c r="A77" s="120" t="s">
        <v>367</v>
      </c>
      <c r="B77" s="121"/>
    </row>
    <row r="78" ht="15.75" spans="1:2">
      <c r="A78" s="120" t="s">
        <v>368</v>
      </c>
      <c r="B78" s="121"/>
    </row>
    <row r="79" ht="15.75" spans="1:2">
      <c r="A79" s="120" t="s">
        <v>369</v>
      </c>
      <c r="B79" s="121"/>
    </row>
    <row r="80" ht="31.5" spans="1:2">
      <c r="A80" s="120" t="s">
        <v>370</v>
      </c>
      <c r="B80" s="121"/>
    </row>
    <row r="81" ht="15.75" spans="1:2">
      <c r="A81" s="120" t="s">
        <v>371</v>
      </c>
      <c r="B81" s="121"/>
    </row>
    <row r="82" ht="15.75" spans="1:2">
      <c r="A82" s="120" t="s">
        <v>372</v>
      </c>
      <c r="B82" s="121"/>
    </row>
    <row r="83" ht="15.75" spans="1:2">
      <c r="A83" s="123" t="s">
        <v>373</v>
      </c>
      <c r="B83" s="124">
        <v>1200</v>
      </c>
    </row>
    <row r="84" ht="15.75" spans="1:2">
      <c r="A84" s="123" t="s">
        <v>374</v>
      </c>
      <c r="B84" s="124">
        <v>310</v>
      </c>
    </row>
    <row r="85" ht="15.75" spans="1:2">
      <c r="A85" s="119" t="s">
        <v>375</v>
      </c>
      <c r="B85" s="118">
        <f>SUM(B86:B92)</f>
        <v>985</v>
      </c>
    </row>
    <row r="86" ht="15.75" spans="1:2">
      <c r="A86" s="120" t="s">
        <v>376</v>
      </c>
      <c r="B86" s="121"/>
    </row>
    <row r="87" ht="15.75" spans="1:2">
      <c r="A87" s="120" t="s">
        <v>377</v>
      </c>
      <c r="B87" s="121">
        <v>230</v>
      </c>
    </row>
    <row r="88" ht="15.75" spans="1:2">
      <c r="A88" s="120" t="s">
        <v>378</v>
      </c>
      <c r="B88" s="121"/>
    </row>
    <row r="89" ht="15.75" spans="1:2">
      <c r="A89" s="120" t="s">
        <v>379</v>
      </c>
      <c r="B89" s="121">
        <v>600</v>
      </c>
    </row>
    <row r="90" ht="15.75" spans="1:2">
      <c r="A90" s="120" t="s">
        <v>380</v>
      </c>
      <c r="B90" s="121"/>
    </row>
    <row r="91" ht="15.75" spans="1:2">
      <c r="A91" s="120" t="s">
        <v>381</v>
      </c>
      <c r="B91" s="121"/>
    </row>
    <row r="92" ht="15.75" spans="1:2">
      <c r="A92" s="120" t="s">
        <v>382</v>
      </c>
      <c r="B92" s="121">
        <v>155</v>
      </c>
    </row>
    <row r="93" ht="15.75" spans="1:2">
      <c r="A93" s="119" t="s">
        <v>383</v>
      </c>
      <c r="B93" s="118">
        <f>SUM(B94:B101)</f>
        <v>2406</v>
      </c>
    </row>
    <row r="94" ht="31.5" spans="1:2">
      <c r="A94" s="120" t="s">
        <v>384</v>
      </c>
      <c r="B94" s="121"/>
    </row>
    <row r="95" ht="15.75" spans="1:2">
      <c r="A95" s="120" t="s">
        <v>385</v>
      </c>
      <c r="B95" s="121"/>
    </row>
    <row r="96" ht="47.25" spans="1:2">
      <c r="A96" s="120" t="s">
        <v>386</v>
      </c>
      <c r="B96" s="121"/>
    </row>
    <row r="97" ht="15.75" spans="1:2">
      <c r="A97" s="120" t="s">
        <v>387</v>
      </c>
      <c r="B97" s="121"/>
    </row>
    <row r="98" ht="15.75" spans="1:2">
      <c r="A98" s="120" t="s">
        <v>388</v>
      </c>
      <c r="B98" s="121"/>
    </row>
    <row r="99" ht="15.75" spans="1:2">
      <c r="A99" s="120" t="s">
        <v>389</v>
      </c>
      <c r="B99" s="121"/>
    </row>
    <row r="100" ht="15.75" spans="1:2">
      <c r="A100" s="120" t="s">
        <v>390</v>
      </c>
      <c r="B100" s="121"/>
    </row>
    <row r="101" ht="15.75" spans="1:2">
      <c r="A101" s="120" t="s">
        <v>391</v>
      </c>
      <c r="B101" s="121">
        <v>2406</v>
      </c>
    </row>
    <row r="102" ht="15.75" spans="1:2">
      <c r="A102" s="119" t="s">
        <v>392</v>
      </c>
      <c r="B102" s="118">
        <f>SUM(B103:B112)</f>
        <v>5454</v>
      </c>
    </row>
    <row r="103" ht="15.75" spans="1:2">
      <c r="A103" s="120" t="s">
        <v>393</v>
      </c>
      <c r="B103" s="121"/>
    </row>
    <row r="104" ht="15.75" spans="1:2">
      <c r="A104" s="120" t="s">
        <v>394</v>
      </c>
      <c r="B104" s="121"/>
    </row>
    <row r="105" ht="31.5" spans="1:2">
      <c r="A105" s="120" t="s">
        <v>395</v>
      </c>
      <c r="B105" s="121"/>
    </row>
    <row r="106" ht="15.75" spans="1:2">
      <c r="A106" s="120" t="s">
        <v>396</v>
      </c>
      <c r="B106" s="121">
        <v>304</v>
      </c>
    </row>
    <row r="107" ht="15.75" spans="1:2">
      <c r="A107" s="120" t="s">
        <v>397</v>
      </c>
      <c r="B107" s="121">
        <v>3650</v>
      </c>
    </row>
    <row r="108" ht="15.75" spans="1:2">
      <c r="A108" s="120" t="s">
        <v>398</v>
      </c>
      <c r="B108" s="121"/>
    </row>
    <row r="109" ht="15.75" spans="1:2">
      <c r="A109" s="120" t="s">
        <v>399</v>
      </c>
      <c r="B109" s="121">
        <v>1500</v>
      </c>
    </row>
    <row r="110" ht="15.75" spans="1:2">
      <c r="A110" s="120" t="s">
        <v>400</v>
      </c>
      <c r="B110" s="121"/>
    </row>
    <row r="111" ht="15.75" spans="1:2">
      <c r="A111" s="120" t="s">
        <v>401</v>
      </c>
      <c r="B111" s="121"/>
    </row>
    <row r="112" ht="31.5" spans="1:2">
      <c r="A112" s="120" t="s">
        <v>402</v>
      </c>
      <c r="B112" s="121"/>
    </row>
    <row r="113" ht="15.75" spans="1:2">
      <c r="A113" s="119" t="s">
        <v>403</v>
      </c>
      <c r="B113" s="118">
        <f>SUM(B114:B115)</f>
        <v>33300</v>
      </c>
    </row>
    <row r="114" ht="15.75" spans="1:2">
      <c r="A114" s="120" t="s">
        <v>404</v>
      </c>
      <c r="B114" s="121"/>
    </row>
    <row r="115" ht="15.75" spans="1:2">
      <c r="A115" s="120" t="s">
        <v>405</v>
      </c>
      <c r="B115" s="121">
        <v>33300</v>
      </c>
    </row>
    <row r="116" ht="16.5" spans="1:2">
      <c r="A116" s="125" t="s">
        <v>406</v>
      </c>
      <c r="B116" s="126">
        <v>620</v>
      </c>
    </row>
  </sheetData>
  <mergeCells count="1">
    <mergeCell ref="A1:C1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A6" sqref="A6"/>
    </sheetView>
  </sheetViews>
  <sheetFormatPr defaultColWidth="9" defaultRowHeight="13.5" outlineLevelRow="5" outlineLevelCol="3"/>
  <cols>
    <col min="1" max="1" width="11" customWidth="true"/>
    <col min="2" max="2" width="9.5" customWidth="true"/>
    <col min="3" max="3" width="16.125" customWidth="true"/>
    <col min="4" max="4" width="14.125" customWidth="true"/>
  </cols>
  <sheetData>
    <row r="1" ht="15.75" spans="1:4">
      <c r="A1" s="102"/>
      <c r="B1" s="103"/>
      <c r="C1" s="103"/>
      <c r="D1" s="103"/>
    </row>
    <row r="2" ht="23.25" customHeight="true" spans="1:4">
      <c r="A2" s="104" t="s">
        <v>407</v>
      </c>
      <c r="B2" s="104"/>
      <c r="C2" s="104"/>
      <c r="D2" s="104"/>
    </row>
    <row r="3" ht="15.75" spans="1:4">
      <c r="A3" s="105"/>
      <c r="B3" s="105"/>
      <c r="C3" s="105"/>
      <c r="D3" s="106" t="s">
        <v>408</v>
      </c>
    </row>
    <row r="4" spans="1:4">
      <c r="A4" s="107" t="s">
        <v>409</v>
      </c>
      <c r="B4" s="108" t="s">
        <v>410</v>
      </c>
      <c r="C4" s="108" t="s">
        <v>411</v>
      </c>
      <c r="D4" s="107" t="s">
        <v>412</v>
      </c>
    </row>
    <row r="5" ht="15.75" spans="1:4">
      <c r="A5" s="109" t="s">
        <v>63</v>
      </c>
      <c r="B5" s="109">
        <f>B6</f>
        <v>374</v>
      </c>
      <c r="C5" s="109">
        <f>C6</f>
        <v>0</v>
      </c>
      <c r="D5" s="110">
        <f>D6</f>
        <v>0</v>
      </c>
    </row>
    <row r="6" spans="1:4">
      <c r="A6" s="111" t="s">
        <v>413</v>
      </c>
      <c r="B6" s="112">
        <v>374</v>
      </c>
      <c r="C6" s="112">
        <v>0</v>
      </c>
      <c r="D6" s="113">
        <v>0</v>
      </c>
    </row>
  </sheetData>
  <mergeCells count="1">
    <mergeCell ref="A2:D2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:C1"/>
    </sheetView>
  </sheetViews>
  <sheetFormatPr defaultColWidth="9" defaultRowHeight="13.5" outlineLevelCol="2"/>
  <cols>
    <col min="1" max="1" width="15.375" customWidth="true"/>
    <col min="2" max="2" width="34.625" customWidth="true"/>
    <col min="3" max="3" width="19.625" customWidth="true"/>
  </cols>
  <sheetData>
    <row r="1" ht="26.25" spans="1:3">
      <c r="A1" s="1" t="s">
        <v>414</v>
      </c>
      <c r="B1" s="1"/>
      <c r="C1" s="1"/>
    </row>
    <row r="2" ht="20.25" spans="1:3">
      <c r="A2" s="82" t="s">
        <v>415</v>
      </c>
      <c r="B2" s="83"/>
      <c r="C2" s="84" t="s">
        <v>1</v>
      </c>
    </row>
    <row r="3" ht="35.1" customHeight="true" spans="1:3">
      <c r="A3" s="60" t="s">
        <v>61</v>
      </c>
      <c r="B3" s="61" t="s">
        <v>62</v>
      </c>
      <c r="C3" s="68" t="s">
        <v>416</v>
      </c>
    </row>
    <row r="4" ht="35.1" customHeight="true" spans="1:3">
      <c r="A4" s="98">
        <v>1030146</v>
      </c>
      <c r="B4" s="99" t="s">
        <v>417</v>
      </c>
      <c r="C4" s="90">
        <v>3000</v>
      </c>
    </row>
    <row r="5" ht="35.1" customHeight="true" spans="1:3">
      <c r="A5" s="98">
        <v>1030147</v>
      </c>
      <c r="B5" s="99" t="s">
        <v>418</v>
      </c>
      <c r="C5" s="90">
        <v>1080</v>
      </c>
    </row>
    <row r="6" ht="35.1" customHeight="true" spans="1:3">
      <c r="A6" s="98">
        <v>1030148</v>
      </c>
      <c r="B6" s="99" t="s">
        <v>419</v>
      </c>
      <c r="C6" s="90">
        <v>43760</v>
      </c>
    </row>
    <row r="7" ht="35.1" customHeight="true" spans="1:3">
      <c r="A7" s="98">
        <v>1030156</v>
      </c>
      <c r="B7" s="99" t="s">
        <v>420</v>
      </c>
      <c r="C7" s="90">
        <v>4730</v>
      </c>
    </row>
    <row r="8" ht="35.1" customHeight="true" spans="1:3">
      <c r="A8" s="100" t="s">
        <v>421</v>
      </c>
      <c r="B8" s="101"/>
      <c r="C8" s="93">
        <f>SUM(C4:C7)</f>
        <v>52570</v>
      </c>
    </row>
    <row r="9" ht="35.1" customHeight="true" spans="1:3">
      <c r="A9" s="98">
        <v>1100802</v>
      </c>
      <c r="B9" s="99" t="s">
        <v>422</v>
      </c>
      <c r="C9" s="90">
        <v>6500</v>
      </c>
    </row>
    <row r="10" ht="35.1" customHeight="true" spans="1:3">
      <c r="A10" s="94" t="s">
        <v>423</v>
      </c>
      <c r="B10" s="19"/>
      <c r="C10" s="93">
        <f>SUM(C9:C9)</f>
        <v>6500</v>
      </c>
    </row>
    <row r="11" ht="35.1" customHeight="true" spans="1:3">
      <c r="A11" s="95" t="s">
        <v>424</v>
      </c>
      <c r="B11" s="96"/>
      <c r="C11" s="97">
        <f>C8+C10</f>
        <v>59070</v>
      </c>
    </row>
  </sheetData>
  <mergeCells count="4">
    <mergeCell ref="A1:C1"/>
    <mergeCell ref="A8:B8"/>
    <mergeCell ref="A10:B10"/>
    <mergeCell ref="A11:B11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1" sqref="A1:C1"/>
    </sheetView>
  </sheetViews>
  <sheetFormatPr defaultColWidth="9" defaultRowHeight="13.5" outlineLevelCol="2"/>
  <cols>
    <col min="1" max="1" width="15.375" customWidth="true"/>
    <col min="2" max="2" width="34.625" customWidth="true"/>
    <col min="3" max="3" width="19.625" customWidth="true"/>
  </cols>
  <sheetData>
    <row r="1" ht="26.25" spans="1:3">
      <c r="A1" s="1" t="s">
        <v>425</v>
      </c>
      <c r="B1" s="1"/>
      <c r="C1" s="1"/>
    </row>
    <row r="2" ht="20.25" spans="1:3">
      <c r="A2" s="82" t="s">
        <v>415</v>
      </c>
      <c r="B2" s="83"/>
      <c r="C2" s="84" t="s">
        <v>1</v>
      </c>
    </row>
    <row r="3" ht="35.1" customHeight="true" spans="1:3">
      <c r="A3" s="85" t="s">
        <v>61</v>
      </c>
      <c r="B3" s="86" t="s">
        <v>426</v>
      </c>
      <c r="C3" s="87" t="s">
        <v>427</v>
      </c>
    </row>
    <row r="4" ht="35.1" customHeight="true" spans="1:3">
      <c r="A4" s="88">
        <v>212</v>
      </c>
      <c r="B4" s="89" t="s">
        <v>428</v>
      </c>
      <c r="C4" s="90">
        <f>SUM(C5:C6)</f>
        <v>48895</v>
      </c>
    </row>
    <row r="5" ht="35.1" customHeight="true" spans="1:3">
      <c r="A5" s="91">
        <v>21208</v>
      </c>
      <c r="B5" s="89" t="s">
        <v>429</v>
      </c>
      <c r="C5" s="90">
        <v>44040</v>
      </c>
    </row>
    <row r="6" ht="35.1" customHeight="true" spans="1:3">
      <c r="A6" s="91">
        <v>21213</v>
      </c>
      <c r="B6" s="89" t="s">
        <v>430</v>
      </c>
      <c r="C6" s="90">
        <v>4855</v>
      </c>
    </row>
    <row r="7" ht="35.1" customHeight="true" spans="1:3">
      <c r="A7" s="88">
        <v>232</v>
      </c>
      <c r="B7" s="89" t="s">
        <v>239</v>
      </c>
      <c r="C7" s="90">
        <f>C8</f>
        <v>6800</v>
      </c>
    </row>
    <row r="8" ht="35.1" customHeight="true" spans="1:3">
      <c r="A8" s="91">
        <v>23204</v>
      </c>
      <c r="B8" s="89" t="s">
        <v>431</v>
      </c>
      <c r="C8" s="90">
        <v>6800</v>
      </c>
    </row>
    <row r="9" ht="35.1" customHeight="true" spans="1:3">
      <c r="A9" s="88">
        <v>233</v>
      </c>
      <c r="B9" s="89" t="s">
        <v>432</v>
      </c>
      <c r="C9" s="90">
        <f>C10</f>
        <v>115</v>
      </c>
    </row>
    <row r="10" ht="35.1" customHeight="true" spans="1:3">
      <c r="A10" s="91">
        <v>23304</v>
      </c>
      <c r="B10" s="89" t="s">
        <v>433</v>
      </c>
      <c r="C10" s="90">
        <v>115</v>
      </c>
    </row>
    <row r="11" ht="35.1" customHeight="true" spans="1:3">
      <c r="A11" s="92" t="s">
        <v>434</v>
      </c>
      <c r="B11" s="18"/>
      <c r="C11" s="93">
        <f>C4+C7+C9</f>
        <v>55810</v>
      </c>
    </row>
    <row r="12" ht="35.1" customHeight="true" spans="1:3">
      <c r="A12" s="88">
        <v>230</v>
      </c>
      <c r="B12" s="89" t="s">
        <v>435</v>
      </c>
      <c r="C12" s="90">
        <f>C13</f>
        <v>3260</v>
      </c>
    </row>
    <row r="13" ht="35.1" customHeight="true" spans="1:3">
      <c r="A13" s="91">
        <v>23008</v>
      </c>
      <c r="B13" s="89" t="s">
        <v>436</v>
      </c>
      <c r="C13" s="90">
        <v>3260</v>
      </c>
    </row>
    <row r="14" ht="35.1" customHeight="true" spans="1:3">
      <c r="A14" s="94" t="s">
        <v>437</v>
      </c>
      <c r="B14" s="19"/>
      <c r="C14" s="93">
        <f>C12</f>
        <v>3260</v>
      </c>
    </row>
    <row r="15" ht="35.1" customHeight="true" spans="1:3">
      <c r="A15" s="95" t="s">
        <v>438</v>
      </c>
      <c r="B15" s="96"/>
      <c r="C15" s="97">
        <f>C11+C14</f>
        <v>59070</v>
      </c>
    </row>
  </sheetData>
  <mergeCells count="4">
    <mergeCell ref="A1:C1"/>
    <mergeCell ref="A11:B11"/>
    <mergeCell ref="A14:B14"/>
    <mergeCell ref="A15:B15"/>
  </mergeCells>
  <pageMargins left="0.7" right="0.7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3"/>
  <sheetViews>
    <sheetView workbookViewId="0">
      <selection activeCell="A1" sqref="A1:B1"/>
    </sheetView>
  </sheetViews>
  <sheetFormatPr defaultColWidth="9" defaultRowHeight="13.5" outlineLevelCol="1"/>
  <cols>
    <col min="1" max="1" width="50.25" customWidth="true"/>
    <col min="2" max="2" width="15.375" customWidth="true"/>
  </cols>
  <sheetData>
    <row r="1" ht="26.25" spans="1:2">
      <c r="A1" s="72" t="s">
        <v>439</v>
      </c>
      <c r="B1" s="72"/>
    </row>
    <row r="2" ht="20.25" customHeight="true" spans="1:2">
      <c r="A2" s="2"/>
      <c r="B2" s="2" t="s">
        <v>1</v>
      </c>
    </row>
    <row r="3" ht="20.1" customHeight="true" spans="1:2">
      <c r="A3" s="73" t="s">
        <v>440</v>
      </c>
      <c r="B3" s="74" t="s">
        <v>183</v>
      </c>
    </row>
    <row r="4" ht="20.1" customHeight="true" spans="1:2">
      <c r="A4" s="75" t="s">
        <v>441</v>
      </c>
      <c r="B4" s="76">
        <f>B5+B17</f>
        <v>55810</v>
      </c>
    </row>
    <row r="5" ht="20.1" customHeight="true" spans="1:2">
      <c r="A5" s="77" t="s">
        <v>442</v>
      </c>
      <c r="B5" s="76">
        <f>SUM(B6:B16)</f>
        <v>50955</v>
      </c>
    </row>
    <row r="6" ht="20.1" customHeight="true" spans="1:2">
      <c r="A6" s="78" t="s">
        <v>443</v>
      </c>
      <c r="B6" s="79">
        <v>30000</v>
      </c>
    </row>
    <row r="7" ht="20.1" customHeight="true" spans="1:2">
      <c r="A7" s="78" t="s">
        <v>444</v>
      </c>
      <c r="B7" s="79">
        <v>6800</v>
      </c>
    </row>
    <row r="8" ht="20.1" customHeight="true" spans="1:2">
      <c r="A8" s="78" t="s">
        <v>445</v>
      </c>
      <c r="B8" s="79">
        <v>6000</v>
      </c>
    </row>
    <row r="9" ht="20.1" customHeight="true" spans="1:2">
      <c r="A9" s="78" t="s">
        <v>446</v>
      </c>
      <c r="B9" s="79">
        <v>2860</v>
      </c>
    </row>
    <row r="10" ht="20.1" customHeight="true" spans="1:2">
      <c r="A10" s="78" t="s">
        <v>447</v>
      </c>
      <c r="B10" s="79">
        <v>1800</v>
      </c>
    </row>
    <row r="11" ht="20.1" customHeight="true" spans="1:2">
      <c r="A11" s="78" t="s">
        <v>448</v>
      </c>
      <c r="B11" s="79">
        <v>1600</v>
      </c>
    </row>
    <row r="12" ht="20.1" customHeight="true" spans="1:2">
      <c r="A12" s="78" t="s">
        <v>449</v>
      </c>
      <c r="B12" s="79">
        <v>700</v>
      </c>
    </row>
    <row r="13" ht="20.1" customHeight="true" spans="1:2">
      <c r="A13" s="78" t="s">
        <v>450</v>
      </c>
      <c r="B13" s="79">
        <v>480</v>
      </c>
    </row>
    <row r="14" ht="20.1" customHeight="true" spans="1:2">
      <c r="A14" s="78" t="s">
        <v>451</v>
      </c>
      <c r="B14" s="79">
        <v>300</v>
      </c>
    </row>
    <row r="15" ht="20.1" customHeight="true" spans="1:2">
      <c r="A15" s="78" t="s">
        <v>452</v>
      </c>
      <c r="B15" s="79">
        <v>300</v>
      </c>
    </row>
    <row r="16" ht="20.1" customHeight="true" spans="1:2">
      <c r="A16" s="78" t="s">
        <v>453</v>
      </c>
      <c r="B16" s="79">
        <v>115</v>
      </c>
    </row>
    <row r="17" ht="20.1" customHeight="true" spans="1:2">
      <c r="A17" s="77" t="s">
        <v>454</v>
      </c>
      <c r="B17" s="76">
        <f>SUM(B18:B23)</f>
        <v>4855</v>
      </c>
    </row>
    <row r="18" ht="20.1" customHeight="true" spans="1:2">
      <c r="A18" s="78" t="s">
        <v>455</v>
      </c>
      <c r="B18" s="79">
        <v>3500</v>
      </c>
    </row>
    <row r="19" ht="20.1" customHeight="true" spans="1:2">
      <c r="A19" s="78" t="s">
        <v>456</v>
      </c>
      <c r="B19" s="79">
        <v>550</v>
      </c>
    </row>
    <row r="20" ht="20.1" customHeight="true" spans="1:2">
      <c r="A20" s="78" t="s">
        <v>457</v>
      </c>
      <c r="B20" s="79">
        <v>350</v>
      </c>
    </row>
    <row r="21" ht="20.1" customHeight="true" spans="1:2">
      <c r="A21" s="78" t="s">
        <v>458</v>
      </c>
      <c r="B21" s="79">
        <v>255</v>
      </c>
    </row>
    <row r="22" ht="20.1" customHeight="true" spans="1:2">
      <c r="A22" s="78" t="s">
        <v>459</v>
      </c>
      <c r="B22" s="79">
        <v>100</v>
      </c>
    </row>
    <row r="23" ht="20.1" customHeight="true" spans="1:2">
      <c r="A23" s="80" t="s">
        <v>460</v>
      </c>
      <c r="B23" s="81">
        <v>100</v>
      </c>
    </row>
  </sheetData>
  <sortState ref="A6:B16">
    <sortCondition ref="B6:B16" descending="true"/>
  </sortState>
  <mergeCells count="1">
    <mergeCell ref="A1:B1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K25" sqref="K25"/>
    </sheetView>
  </sheetViews>
  <sheetFormatPr defaultColWidth="9" defaultRowHeight="13.5" outlineLevelRow="6" outlineLevelCol="6"/>
  <cols>
    <col min="1" max="1" width="20.5" customWidth="true"/>
    <col min="2" max="7" width="8.625" customWidth="true"/>
  </cols>
  <sheetData>
    <row r="1" ht="26.25" spans="1:7">
      <c r="A1" s="30" t="s">
        <v>461</v>
      </c>
      <c r="B1" s="30"/>
      <c r="C1" s="30"/>
      <c r="D1" s="30"/>
      <c r="E1" s="30"/>
      <c r="F1" s="30"/>
      <c r="G1" s="30"/>
    </row>
    <row r="2" ht="42.75" customHeight="true" spans="1:7">
      <c r="A2" s="59" t="s">
        <v>1</v>
      </c>
      <c r="B2" s="59"/>
      <c r="C2" s="59"/>
      <c r="D2" s="59"/>
      <c r="E2" s="59"/>
      <c r="F2" s="59"/>
      <c r="G2" s="59"/>
    </row>
    <row r="3" ht="30" customHeight="true" spans="1:7">
      <c r="A3" s="60" t="s">
        <v>462</v>
      </c>
      <c r="B3" s="61" t="s">
        <v>463</v>
      </c>
      <c r="C3" s="61"/>
      <c r="D3" s="61"/>
      <c r="E3" s="61" t="s">
        <v>464</v>
      </c>
      <c r="F3" s="61"/>
      <c r="G3" s="68"/>
    </row>
    <row r="4" ht="30" customHeight="true" spans="1:7">
      <c r="A4" s="62"/>
      <c r="B4" s="63" t="s">
        <v>63</v>
      </c>
      <c r="C4" s="63" t="s">
        <v>465</v>
      </c>
      <c r="D4" s="63" t="s">
        <v>466</v>
      </c>
      <c r="E4" s="63" t="s">
        <v>63</v>
      </c>
      <c r="F4" s="63" t="s">
        <v>467</v>
      </c>
      <c r="G4" s="69" t="s">
        <v>468</v>
      </c>
    </row>
    <row r="5" ht="30" customHeight="true" spans="1:7">
      <c r="A5" s="64" t="s">
        <v>294</v>
      </c>
      <c r="B5" s="65">
        <f>SUM(C5:D5)</f>
        <v>381</v>
      </c>
      <c r="C5" s="65">
        <f>SUM(C6:C7)</f>
        <v>378</v>
      </c>
      <c r="D5" s="65">
        <f>SUM(D6:D7)</f>
        <v>3</v>
      </c>
      <c r="E5" s="65">
        <f>SUM(F5:G5)</f>
        <v>381</v>
      </c>
      <c r="F5" s="65">
        <f>SUM(F6:F7)</f>
        <v>33</v>
      </c>
      <c r="G5" s="65">
        <f>SUM(G6:G7)</f>
        <v>348</v>
      </c>
    </row>
    <row r="6" ht="30" customHeight="true" spans="1:7">
      <c r="A6" s="64" t="s">
        <v>469</v>
      </c>
      <c r="B6" s="65"/>
      <c r="C6" s="65"/>
      <c r="D6" s="65"/>
      <c r="E6" s="65"/>
      <c r="F6" s="65"/>
      <c r="G6" s="70"/>
    </row>
    <row r="7" ht="30" customHeight="true" spans="1:7">
      <c r="A7" s="66" t="s">
        <v>470</v>
      </c>
      <c r="B7" s="67">
        <f>SUM(C7:D7)</f>
        <v>381</v>
      </c>
      <c r="C7" s="67">
        <v>378</v>
      </c>
      <c r="D7" s="67">
        <v>3</v>
      </c>
      <c r="E7" s="67">
        <f>SUM(F7:G7)</f>
        <v>381</v>
      </c>
      <c r="F7" s="67">
        <v>33</v>
      </c>
      <c r="G7" s="71">
        <v>348</v>
      </c>
    </row>
  </sheetData>
  <mergeCells count="5">
    <mergeCell ref="A1:G1"/>
    <mergeCell ref="A2:G2"/>
    <mergeCell ref="B3:D3"/>
    <mergeCell ref="E3:G3"/>
    <mergeCell ref="A3:A4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A1" sqref="A1:C1"/>
    </sheetView>
  </sheetViews>
  <sheetFormatPr defaultColWidth="9" defaultRowHeight="13.5" outlineLevelCol="2"/>
  <cols>
    <col min="1" max="1" width="12.75" customWidth="true"/>
    <col min="2" max="2" width="48.75" customWidth="true"/>
    <col min="3" max="3" width="11" customWidth="true"/>
  </cols>
  <sheetData>
    <row r="1" ht="26.25" spans="1:3">
      <c r="A1" s="44" t="s">
        <v>471</v>
      </c>
      <c r="B1" s="44"/>
      <c r="C1" s="44"/>
    </row>
    <row r="2" ht="14.25" spans="1:3">
      <c r="A2" s="45"/>
      <c r="C2" s="45" t="s">
        <v>1</v>
      </c>
    </row>
    <row r="3" ht="20.1" customHeight="true" spans="1:3">
      <c r="A3" s="46" t="s">
        <v>472</v>
      </c>
      <c r="B3" s="47" t="s">
        <v>62</v>
      </c>
      <c r="C3" s="48" t="s">
        <v>183</v>
      </c>
    </row>
    <row r="4" ht="20.1" customHeight="true" spans="1:3">
      <c r="A4" s="49"/>
      <c r="B4" s="50" t="s">
        <v>473</v>
      </c>
      <c r="C4" s="51">
        <f>C5+C17</f>
        <v>381</v>
      </c>
    </row>
    <row r="5" ht="20.1" customHeight="true" spans="1:3">
      <c r="A5" s="49">
        <v>102</v>
      </c>
      <c r="B5" s="52" t="s">
        <v>474</v>
      </c>
      <c r="C5" s="51">
        <f>C6+C12</f>
        <v>378</v>
      </c>
    </row>
    <row r="6" ht="20.1" hidden="true" customHeight="true" spans="1:3">
      <c r="A6" s="53">
        <v>10210</v>
      </c>
      <c r="B6" s="52" t="s">
        <v>475</v>
      </c>
      <c r="C6" s="51">
        <f>SUM(C7:C11)</f>
        <v>0</v>
      </c>
    </row>
    <row r="7" ht="20.1" hidden="true" customHeight="true" spans="1:3">
      <c r="A7" s="54">
        <v>1021001</v>
      </c>
      <c r="B7" s="55" t="s">
        <v>476</v>
      </c>
      <c r="C7" s="51">
        <v>0</v>
      </c>
    </row>
    <row r="8" ht="20.1" hidden="true" customHeight="true" spans="1:3">
      <c r="A8" s="54">
        <v>1021002</v>
      </c>
      <c r="B8" s="55" t="s">
        <v>477</v>
      </c>
      <c r="C8" s="51">
        <v>0</v>
      </c>
    </row>
    <row r="9" ht="20.1" hidden="true" customHeight="true" spans="1:3">
      <c r="A9" s="54">
        <v>1021003</v>
      </c>
      <c r="B9" s="55" t="s">
        <v>478</v>
      </c>
      <c r="C9" s="51">
        <v>0</v>
      </c>
    </row>
    <row r="10" ht="20.1" hidden="true" customHeight="true" spans="1:3">
      <c r="A10" s="54">
        <v>1021004</v>
      </c>
      <c r="B10" s="55" t="s">
        <v>479</v>
      </c>
      <c r="C10" s="51">
        <v>0</v>
      </c>
    </row>
    <row r="11" ht="20.1" hidden="true" customHeight="true" spans="1:3">
      <c r="A11" s="54">
        <v>1021099</v>
      </c>
      <c r="B11" s="55" t="s">
        <v>480</v>
      </c>
      <c r="C11" s="51">
        <v>0</v>
      </c>
    </row>
    <row r="12" ht="20.1" customHeight="true" spans="1:3">
      <c r="A12" s="53">
        <v>10211</v>
      </c>
      <c r="B12" s="52" t="s">
        <v>481</v>
      </c>
      <c r="C12" s="51">
        <f>SUM(C13:C16)</f>
        <v>378</v>
      </c>
    </row>
    <row r="13" ht="20.1" customHeight="true" spans="1:3">
      <c r="A13" s="54">
        <v>1021101</v>
      </c>
      <c r="B13" s="55" t="s">
        <v>482</v>
      </c>
      <c r="C13" s="51">
        <v>374</v>
      </c>
    </row>
    <row r="14" ht="20.1" hidden="true" customHeight="true" spans="1:3">
      <c r="A14" s="54">
        <v>1021102</v>
      </c>
      <c r="B14" s="55" t="s">
        <v>483</v>
      </c>
      <c r="C14" s="51">
        <v>0</v>
      </c>
    </row>
    <row r="15" ht="20.1" customHeight="true" spans="1:3">
      <c r="A15" s="54">
        <v>1021103</v>
      </c>
      <c r="B15" s="55" t="s">
        <v>484</v>
      </c>
      <c r="C15" s="51">
        <v>4</v>
      </c>
    </row>
    <row r="16" ht="20.1" hidden="true" customHeight="true" spans="1:3">
      <c r="A16" s="54">
        <v>1021199</v>
      </c>
      <c r="B16" s="55" t="s">
        <v>485</v>
      </c>
      <c r="C16" s="51">
        <v>0</v>
      </c>
    </row>
    <row r="17" ht="20.1" customHeight="true" spans="1:3">
      <c r="A17" s="49">
        <v>110</v>
      </c>
      <c r="B17" s="52" t="s">
        <v>486</v>
      </c>
      <c r="C17" s="51">
        <f>C18+C21</f>
        <v>3</v>
      </c>
    </row>
    <row r="18" ht="20.1" hidden="true" customHeight="true" spans="1:3">
      <c r="A18" s="53">
        <v>11016</v>
      </c>
      <c r="B18" s="52" t="s">
        <v>487</v>
      </c>
      <c r="C18" s="51">
        <f>SUM(C19:C20)</f>
        <v>0</v>
      </c>
    </row>
    <row r="19" ht="20.1" hidden="true" customHeight="true" spans="1:3">
      <c r="A19" s="54">
        <v>1101604</v>
      </c>
      <c r="B19" s="55" t="s">
        <v>488</v>
      </c>
      <c r="C19" s="51">
        <v>0</v>
      </c>
    </row>
    <row r="20" ht="20.1" hidden="true" customHeight="true" spans="1:3">
      <c r="A20" s="54">
        <v>1101605</v>
      </c>
      <c r="B20" s="55" t="s">
        <v>489</v>
      </c>
      <c r="C20" s="51">
        <v>0</v>
      </c>
    </row>
    <row r="21" ht="20.1" customHeight="true" spans="1:3">
      <c r="A21" s="53">
        <v>11017</v>
      </c>
      <c r="B21" s="55" t="s">
        <v>490</v>
      </c>
      <c r="C21" s="51">
        <f>SUM(C22:C23)</f>
        <v>3</v>
      </c>
    </row>
    <row r="22" ht="20.1" hidden="true" customHeight="true" spans="1:3">
      <c r="A22" s="54">
        <v>1101705</v>
      </c>
      <c r="B22" s="55" t="s">
        <v>491</v>
      </c>
      <c r="C22" s="51">
        <v>0</v>
      </c>
    </row>
    <row r="23" ht="20.1" customHeight="true" spans="1:3">
      <c r="A23" s="56">
        <v>1101706</v>
      </c>
      <c r="B23" s="57" t="s">
        <v>492</v>
      </c>
      <c r="C23" s="58">
        <v>3</v>
      </c>
    </row>
    <row r="24" ht="24" spans="1:1">
      <c r="A24" s="14"/>
    </row>
  </sheetData>
  <mergeCells count="1">
    <mergeCell ref="A1:C1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workbookViewId="0">
      <selection activeCell="A1" sqref="A1:C1"/>
    </sheetView>
  </sheetViews>
  <sheetFormatPr defaultColWidth="9" defaultRowHeight="13.5" outlineLevelCol="2"/>
  <cols>
    <col min="1" max="1" width="12.75" customWidth="true"/>
    <col min="2" max="2" width="46.875" customWidth="true"/>
    <col min="3" max="3" width="11" customWidth="true"/>
  </cols>
  <sheetData>
    <row r="1" ht="33" customHeight="true" spans="1:3">
      <c r="A1" s="30" t="s">
        <v>493</v>
      </c>
      <c r="B1" s="30"/>
      <c r="C1" s="30"/>
    </row>
    <row r="2" ht="32.25" customHeight="true" spans="1:3">
      <c r="A2" s="31"/>
      <c r="C2" s="31" t="s">
        <v>1</v>
      </c>
    </row>
    <row r="3" ht="20.1" customHeight="true" spans="1:3">
      <c r="A3" s="32" t="s">
        <v>472</v>
      </c>
      <c r="B3" s="33" t="s">
        <v>62</v>
      </c>
      <c r="C3" s="34" t="s">
        <v>183</v>
      </c>
    </row>
    <row r="4" ht="20.1" customHeight="true" spans="1:3">
      <c r="A4" s="35"/>
      <c r="B4" s="36" t="s">
        <v>494</v>
      </c>
      <c r="C4" s="37">
        <f>C5+C14</f>
        <v>381</v>
      </c>
    </row>
    <row r="5" ht="20.1" customHeight="true" spans="1:3">
      <c r="A5" s="35">
        <v>209</v>
      </c>
      <c r="B5" s="38" t="s">
        <v>495</v>
      </c>
      <c r="C5" s="37">
        <f>C10</f>
        <v>33</v>
      </c>
    </row>
    <row r="6" ht="20.1" hidden="true" customHeight="true" spans="1:3">
      <c r="A6" s="39">
        <v>20910</v>
      </c>
      <c r="B6" s="38" t="s">
        <v>496</v>
      </c>
      <c r="C6" s="37"/>
    </row>
    <row r="7" ht="20.1" hidden="true" customHeight="true" spans="1:3">
      <c r="A7" s="40">
        <v>2091001</v>
      </c>
      <c r="B7" s="38" t="s">
        <v>497</v>
      </c>
      <c r="C7" s="37">
        <v>0</v>
      </c>
    </row>
    <row r="8" ht="20.1" hidden="true" customHeight="true" spans="1:3">
      <c r="A8" s="40">
        <v>2091002</v>
      </c>
      <c r="B8" s="38" t="s">
        <v>498</v>
      </c>
      <c r="C8" s="37"/>
    </row>
    <row r="9" ht="20.1" hidden="true" customHeight="true" spans="1:3">
      <c r="A9" s="40">
        <v>2091003</v>
      </c>
      <c r="B9" s="38" t="s">
        <v>499</v>
      </c>
      <c r="C9" s="37">
        <v>0</v>
      </c>
    </row>
    <row r="10" ht="20.1" customHeight="true" spans="1:3">
      <c r="A10" s="39">
        <v>20911</v>
      </c>
      <c r="B10" s="38" t="s">
        <v>500</v>
      </c>
      <c r="C10" s="37">
        <f>C11</f>
        <v>33</v>
      </c>
    </row>
    <row r="11" ht="20.1" customHeight="true" spans="1:3">
      <c r="A11" s="40">
        <v>2091101</v>
      </c>
      <c r="B11" s="38" t="s">
        <v>497</v>
      </c>
      <c r="C11" s="37">
        <v>33</v>
      </c>
    </row>
    <row r="12" ht="20.1" hidden="true" customHeight="true" spans="1:3">
      <c r="A12" s="40">
        <v>2091102</v>
      </c>
      <c r="B12" s="38" t="s">
        <v>499</v>
      </c>
      <c r="C12" s="37">
        <v>0</v>
      </c>
    </row>
    <row r="13" ht="20.1" hidden="true" customHeight="true" spans="1:3">
      <c r="A13" s="40">
        <v>2091199</v>
      </c>
      <c r="B13" s="38" t="s">
        <v>501</v>
      </c>
      <c r="C13" s="37">
        <v>0</v>
      </c>
    </row>
    <row r="14" ht="20.1" customHeight="true" spans="1:3">
      <c r="A14" s="35">
        <v>230</v>
      </c>
      <c r="B14" s="38" t="s">
        <v>435</v>
      </c>
      <c r="C14" s="37">
        <f>C18</f>
        <v>348</v>
      </c>
    </row>
    <row r="15" ht="20.1" hidden="true" customHeight="true" spans="1:3">
      <c r="A15" s="39">
        <v>23017</v>
      </c>
      <c r="B15" s="38" t="s">
        <v>502</v>
      </c>
      <c r="C15" s="37">
        <v>0</v>
      </c>
    </row>
    <row r="16" ht="20.1" hidden="true" customHeight="true" spans="1:3">
      <c r="A16" s="40">
        <v>2301704</v>
      </c>
      <c r="B16" s="38" t="s">
        <v>503</v>
      </c>
      <c r="C16" s="37">
        <v>0</v>
      </c>
    </row>
    <row r="17" ht="20.1" hidden="true" customHeight="true" spans="1:3">
      <c r="A17" s="40">
        <v>2301705</v>
      </c>
      <c r="B17" s="38" t="s">
        <v>504</v>
      </c>
      <c r="C17" s="37">
        <v>0</v>
      </c>
    </row>
    <row r="18" ht="20.1" customHeight="true" spans="1:3">
      <c r="A18" s="39">
        <v>23009</v>
      </c>
      <c r="B18" s="38" t="s">
        <v>505</v>
      </c>
      <c r="C18" s="37">
        <f>C20</f>
        <v>348</v>
      </c>
    </row>
    <row r="19" ht="20.1" hidden="true" customHeight="true" spans="1:3">
      <c r="A19" s="40">
        <v>2300915</v>
      </c>
      <c r="B19" s="38" t="s">
        <v>506</v>
      </c>
      <c r="C19" s="37">
        <v>0</v>
      </c>
    </row>
    <row r="20" ht="20.1" customHeight="true" spans="1:3">
      <c r="A20" s="41">
        <v>2300916</v>
      </c>
      <c r="B20" s="42" t="s">
        <v>507</v>
      </c>
      <c r="C20" s="43">
        <v>348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:G1"/>
    </sheetView>
  </sheetViews>
  <sheetFormatPr defaultColWidth="9" defaultRowHeight="13.5" outlineLevelCol="6"/>
  <cols>
    <col min="1" max="1" width="13.875" customWidth="true"/>
    <col min="2" max="2" width="12.875" customWidth="true"/>
    <col min="3" max="3" width="12.625" customWidth="true"/>
    <col min="4" max="5" width="9.625" customWidth="true"/>
    <col min="6" max="6" width="11" customWidth="true"/>
    <col min="7" max="7" width="6" customWidth="true"/>
  </cols>
  <sheetData>
    <row r="1" ht="26.25" spans="1:7">
      <c r="A1" s="15" t="s">
        <v>508</v>
      </c>
      <c r="B1" s="15"/>
      <c r="C1" s="15"/>
      <c r="D1" s="15"/>
      <c r="E1" s="15"/>
      <c r="F1" s="15"/>
      <c r="G1" s="15"/>
    </row>
    <row r="2" ht="17.25" customHeight="true" spans="1:7">
      <c r="A2" s="16"/>
      <c r="B2" s="16"/>
      <c r="C2" s="16"/>
      <c r="D2" s="17"/>
      <c r="E2" s="16"/>
      <c r="F2" s="26" t="s">
        <v>1</v>
      </c>
      <c r="G2" s="27"/>
    </row>
    <row r="3" ht="30" customHeight="true" spans="1:7">
      <c r="A3" s="18" t="s">
        <v>509</v>
      </c>
      <c r="B3" s="19" t="s">
        <v>510</v>
      </c>
      <c r="C3" s="19" t="s">
        <v>511</v>
      </c>
      <c r="D3" s="19" t="s">
        <v>512</v>
      </c>
      <c r="E3" s="19" t="s">
        <v>513</v>
      </c>
      <c r="F3" s="19"/>
      <c r="G3" s="19"/>
    </row>
    <row r="4" ht="30" customHeight="true" spans="1:7">
      <c r="A4" s="20"/>
      <c r="B4" s="19"/>
      <c r="C4" s="19"/>
      <c r="D4" s="19"/>
      <c r="E4" s="19" t="s">
        <v>514</v>
      </c>
      <c r="F4" s="19" t="s">
        <v>515</v>
      </c>
      <c r="G4" s="19" t="s">
        <v>516</v>
      </c>
    </row>
    <row r="5" ht="30" customHeight="true" spans="1:7">
      <c r="A5" s="21" t="s">
        <v>517</v>
      </c>
      <c r="B5" s="22">
        <v>54</v>
      </c>
      <c r="C5" s="22">
        <v>86</v>
      </c>
      <c r="D5" s="23">
        <f>B5/C5-1</f>
        <v>-0.372093023255814</v>
      </c>
      <c r="E5" s="22">
        <v>54</v>
      </c>
      <c r="F5" s="28"/>
      <c r="G5" s="28"/>
    </row>
    <row r="6" ht="30" customHeight="true" spans="1:7">
      <c r="A6" s="21" t="s">
        <v>518</v>
      </c>
      <c r="B6" s="22">
        <v>70</v>
      </c>
      <c r="C6" s="22">
        <v>20</v>
      </c>
      <c r="D6" s="23">
        <f t="shared" ref="D6:D9" si="0">B6/C6-1</f>
        <v>2.5</v>
      </c>
      <c r="E6" s="22">
        <v>70</v>
      </c>
      <c r="F6" s="28"/>
      <c r="G6" s="28"/>
    </row>
    <row r="7" ht="30" customHeight="true" spans="1:7">
      <c r="A7" s="21" t="s">
        <v>519</v>
      </c>
      <c r="B7" s="22">
        <v>42</v>
      </c>
      <c r="C7" s="22">
        <v>42</v>
      </c>
      <c r="D7" s="23">
        <f t="shared" si="0"/>
        <v>0</v>
      </c>
      <c r="E7" s="22">
        <v>42</v>
      </c>
      <c r="F7" s="28"/>
      <c r="G7" s="28"/>
    </row>
    <row r="8" ht="30" customHeight="true" spans="1:7">
      <c r="A8" s="21" t="s">
        <v>520</v>
      </c>
      <c r="B8" s="22">
        <v>10</v>
      </c>
      <c r="C8" s="22">
        <v>30</v>
      </c>
      <c r="D8" s="23">
        <f t="shared" si="0"/>
        <v>-0.666666666666667</v>
      </c>
      <c r="E8" s="22">
        <v>10</v>
      </c>
      <c r="F8" s="28"/>
      <c r="G8" s="28"/>
    </row>
    <row r="9" ht="30" customHeight="true" spans="1:7">
      <c r="A9" s="19" t="s">
        <v>63</v>
      </c>
      <c r="B9" s="24">
        <f>SUM(B5:B8)</f>
        <v>176</v>
      </c>
      <c r="C9" s="24">
        <f>SUM(C5:C8)</f>
        <v>178</v>
      </c>
      <c r="D9" s="25">
        <f t="shared" si="0"/>
        <v>-0.0112359550561798</v>
      </c>
      <c r="E9" s="24">
        <f>SUM(E5:E8)</f>
        <v>176</v>
      </c>
      <c r="F9" s="29"/>
      <c r="G9" s="29"/>
    </row>
  </sheetData>
  <mergeCells count="6">
    <mergeCell ref="A1:G1"/>
    <mergeCell ref="E3:G3"/>
    <mergeCell ref="A3:A4"/>
    <mergeCell ref="B3:B4"/>
    <mergeCell ref="C3:C4"/>
    <mergeCell ref="D3:D4"/>
  </mergeCells>
  <pageMargins left="0.7" right="0.7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1" sqref="A1:D1"/>
    </sheetView>
  </sheetViews>
  <sheetFormatPr defaultColWidth="9" defaultRowHeight="13.5" outlineLevelCol="3"/>
  <cols>
    <col min="1" max="1" width="38.5" customWidth="true"/>
    <col min="2" max="4" width="12.625" customWidth="true"/>
  </cols>
  <sheetData>
    <row r="1" ht="36" customHeight="true" spans="1:4">
      <c r="A1" s="1" t="s">
        <v>521</v>
      </c>
      <c r="B1" s="1"/>
      <c r="C1" s="1"/>
      <c r="D1" s="1"/>
    </row>
    <row r="2" ht="23.25" customHeight="true" spans="1:4">
      <c r="A2" s="2"/>
      <c r="D2" s="2" t="s">
        <v>1</v>
      </c>
    </row>
    <row r="3" ht="30" customHeight="true" spans="1:4">
      <c r="A3" s="3" t="s">
        <v>522</v>
      </c>
      <c r="B3" s="4" t="s">
        <v>523</v>
      </c>
      <c r="C3" s="4"/>
      <c r="D3" s="5" t="s">
        <v>63</v>
      </c>
    </row>
    <row r="4" ht="30" customHeight="true" spans="1:4">
      <c r="A4" s="6"/>
      <c r="B4" s="7" t="s">
        <v>524</v>
      </c>
      <c r="C4" s="7" t="s">
        <v>525</v>
      </c>
      <c r="D4" s="8"/>
    </row>
    <row r="5" ht="30" customHeight="true" spans="1:4">
      <c r="A5" s="6"/>
      <c r="B5" s="7" t="s">
        <v>526</v>
      </c>
      <c r="C5" s="7" t="s">
        <v>527</v>
      </c>
      <c r="D5" s="8"/>
    </row>
    <row r="6" ht="30" customHeight="true" spans="1:4">
      <c r="A6" s="9" t="s">
        <v>528</v>
      </c>
      <c r="B6" s="10">
        <v>0</v>
      </c>
      <c r="C6" s="10">
        <v>0</v>
      </c>
      <c r="D6" s="11">
        <f>SUM(B6:C6)</f>
        <v>0</v>
      </c>
    </row>
    <row r="7" ht="30" customHeight="true" spans="1:4">
      <c r="A7" s="9" t="s">
        <v>529</v>
      </c>
      <c r="B7" s="10">
        <v>88</v>
      </c>
      <c r="C7" s="10">
        <v>6800</v>
      </c>
      <c r="D7" s="11">
        <f t="shared" ref="D7:D11" si="0">SUM(B7:C7)</f>
        <v>6888</v>
      </c>
    </row>
    <row r="8" ht="30" customHeight="true" spans="1:4">
      <c r="A8" s="9" t="s">
        <v>530</v>
      </c>
      <c r="B8" s="10"/>
      <c r="C8" s="10">
        <v>115</v>
      </c>
      <c r="D8" s="11">
        <f t="shared" si="0"/>
        <v>115</v>
      </c>
    </row>
    <row r="9" ht="30" customHeight="true" spans="1:4">
      <c r="A9" s="9" t="s">
        <v>531</v>
      </c>
      <c r="B9" s="10"/>
      <c r="C9" s="10"/>
      <c r="D9" s="11">
        <f t="shared" si="0"/>
        <v>0</v>
      </c>
    </row>
    <row r="10" ht="30" customHeight="true" spans="1:4">
      <c r="A10" s="9" t="s">
        <v>532</v>
      </c>
      <c r="B10" s="10"/>
      <c r="C10" s="10"/>
      <c r="D10" s="11">
        <f t="shared" si="0"/>
        <v>0</v>
      </c>
    </row>
    <row r="11" ht="30" customHeight="true" spans="1:4">
      <c r="A11" s="9" t="s">
        <v>533</v>
      </c>
      <c r="B11" s="10"/>
      <c r="C11" s="10"/>
      <c r="D11" s="11">
        <f t="shared" si="0"/>
        <v>0</v>
      </c>
    </row>
    <row r="12" ht="30" customHeight="true" spans="1:4">
      <c r="A12" s="12" t="s">
        <v>294</v>
      </c>
      <c r="B12" s="13">
        <f>SUM(B6:B11)</f>
        <v>88</v>
      </c>
      <c r="C12" s="13">
        <f>SUM(C6:C11)</f>
        <v>6915</v>
      </c>
      <c r="D12" s="13">
        <f>SUM(D6:D11)</f>
        <v>7003</v>
      </c>
    </row>
    <row r="13" ht="24" spans="1:1">
      <c r="A13" s="14"/>
    </row>
  </sheetData>
  <mergeCells count="4">
    <mergeCell ref="A1:D1"/>
    <mergeCell ref="B3:C3"/>
    <mergeCell ref="A3:A5"/>
    <mergeCell ref="D3:D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附表1一般预算平衡表</vt:lpstr>
      <vt:lpstr>附表2一般公共预算收入表</vt:lpstr>
      <vt:lpstr>附表3支出功能分类汇总表</vt:lpstr>
      <vt:lpstr>附表4支出功能分类</vt:lpstr>
      <vt:lpstr>附表5基本支出经济分类表</vt:lpstr>
      <vt:lpstr>附表6一般公共预算安排意见明细表</vt:lpstr>
      <vt:lpstr>附表7 一般公共预算税收返还、一般性和专项转移支付分地区情况表</vt:lpstr>
      <vt:lpstr>附表8政府性基金预算收入安排情况</vt:lpstr>
      <vt:lpstr>附表9政府性基金预算支出安排情况</vt:lpstr>
      <vt:lpstr>附表10.2021年政府性基金分项目安排情况表</vt:lpstr>
      <vt:lpstr>附表11社保基金平衡表</vt:lpstr>
      <vt:lpstr>附表12社保基金收入表</vt:lpstr>
      <vt:lpstr>附表13社保基金支出表</vt:lpstr>
      <vt:lpstr>附表14三公经费</vt:lpstr>
      <vt:lpstr>附表15偿还政府债务预算情况表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czlg</cp:lastModifiedBy>
  <dcterms:created xsi:type="dcterms:W3CDTF">2018-12-24T16:27:00Z</dcterms:created>
  <cp:lastPrinted>2021-12-30T10:52:00Z</cp:lastPrinted>
  <dcterms:modified xsi:type="dcterms:W3CDTF">2025-09-19T09:18:34Z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