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 firstSheet="12" activeTab="12"/>
  </bookViews>
  <sheets>
    <sheet name="附表1一般预算平衡表" sheetId="3" r:id="rId1"/>
    <sheet name="附表2一般公共预算收入表" sheetId="4" r:id="rId2"/>
    <sheet name="附表3支出功能分类汇总表" sheetId="14" r:id="rId3"/>
    <sheet name="附表4支出功能分类" sheetId="2" r:id="rId4"/>
    <sheet name="附表5基本支出经济分类表" sheetId="5" r:id="rId5"/>
    <sheet name="附表6一般公共预算安排意见明细表" sheetId="7" r:id="rId6"/>
    <sheet name="附表7政府性基金预算收入安排情况" sheetId="8" r:id="rId7"/>
    <sheet name="附表8政府性基金预算支出安排情况" sheetId="9" r:id="rId8"/>
    <sheet name="附表9.2021年政府性基金分项目安排情况表" sheetId="16" r:id="rId9"/>
    <sheet name="附表10社保基金平衡表" sheetId="10" r:id="rId10"/>
    <sheet name="附表11社保基金收入表" sheetId="11" r:id="rId11"/>
    <sheet name="附表12社保基金支出表" sheetId="12" r:id="rId12"/>
    <sheet name="附表13三公经费" sheetId="6" r:id="rId13"/>
    <sheet name="附表14偿还政府债务预算情况表" sheetId="15" r:id="rId14"/>
    <sheet name="附表15 一般债务限额及余额情况表" sheetId="17" r:id="rId15"/>
    <sheet name="附表16 专项债务限额及余额情况表" sheetId="18" r:id="rId16"/>
  </sheets>
  <definedNames>
    <definedName name="_Toc500947593" localSheetId="1">附表2一般公共预算收入表!#REF!</definedName>
    <definedName name="_Toc64555275" localSheetId="0">附表1一般预算平衡表!#REF!</definedName>
    <definedName name="_Toc64555282" localSheetId="6">附表7政府性基金预算收入安排情况!$A$1</definedName>
    <definedName name="_Toc64555283" localSheetId="7">附表8政府性基金预算支出安排情况!#REF!</definedName>
    <definedName name="_xlnm.Print_Titles" localSheetId="3">附表4支出功能分类!$1:$3</definedName>
  </definedNames>
  <calcPr calcId="144525"/>
</workbook>
</file>

<file path=xl/sharedStrings.xml><?xml version="1.0" encoding="utf-8"?>
<sst xmlns="http://schemas.openxmlformats.org/spreadsheetml/2006/main" count="592" uniqueCount="500">
  <si>
    <t>§2  2023年一般公共预算收支平衡情况表</t>
  </si>
  <si>
    <t>单位：万元</t>
  </si>
  <si>
    <t>预算科目</t>
  </si>
  <si>
    <t>预算数</t>
  </si>
  <si>
    <t>一般公共预算收入总计</t>
  </si>
  <si>
    <t>一般公共预算支出总计</t>
  </si>
  <si>
    <t>一、区级一般公共财政收入</t>
  </si>
  <si>
    <t>一、区级一般公共财政支出</t>
  </si>
  <si>
    <t>二、上级补助收入</t>
  </si>
  <si>
    <t>二、上解上级支出</t>
  </si>
  <si>
    <t xml:space="preserve">  返还性收入</t>
  </si>
  <si>
    <t xml:space="preserve">    体制上解支出</t>
  </si>
  <si>
    <t xml:space="preserve">    增值税基数返还</t>
  </si>
  <si>
    <t xml:space="preserve">    出口退税专项上解支出</t>
  </si>
  <si>
    <t xml:space="preserve">    消费税基数返还</t>
  </si>
  <si>
    <t xml:space="preserve">    专项上解支出</t>
  </si>
  <si>
    <t xml:space="preserve">    所得税基数返还</t>
  </si>
  <si>
    <t>三、债券还本支出</t>
  </si>
  <si>
    <t xml:space="preserve">    营改增体制返还</t>
  </si>
  <si>
    <t xml:space="preserve">    地方政府债券还本</t>
  </si>
  <si>
    <t xml:space="preserve">    成品油价格和税费改革税收返还收入</t>
  </si>
  <si>
    <t xml:space="preserve">  一般性转移支付收入</t>
  </si>
  <si>
    <t xml:space="preserve">    体制补助收入</t>
  </si>
  <si>
    <t xml:space="preserve">    均衡性转移支付补助</t>
  </si>
  <si>
    <t xml:space="preserve">    结算补助收入</t>
  </si>
  <si>
    <t xml:space="preserve">    固定数额补助收入</t>
  </si>
  <si>
    <t xml:space="preserve">    县级基本财力保障奖补</t>
  </si>
  <si>
    <t xml:space="preserve">    教育共同财政事权转移支付</t>
  </si>
  <si>
    <t xml:space="preserve">    文化旅游体育与传媒共同财政事权</t>
  </si>
  <si>
    <t xml:space="preserve">    社会保障和就业共同财政事权</t>
  </si>
  <si>
    <t xml:space="preserve">    卫生健康共同财政事权转移支付</t>
  </si>
  <si>
    <t xml:space="preserve">    农林水共同财政事权转移支付</t>
  </si>
  <si>
    <t xml:space="preserve">  专项转移支付收入</t>
  </si>
  <si>
    <t>三、上年结余收入</t>
  </si>
  <si>
    <t>四、调入资金</t>
  </si>
  <si>
    <t xml:space="preserve">    从政府性基金预算调入</t>
  </si>
  <si>
    <t xml:space="preserve">    从国有资本经营预算调入</t>
  </si>
  <si>
    <t>五、动用预算稳定调节基金</t>
  </si>
  <si>
    <t>§3  2023年一般公共预算收入安排情况表</t>
  </si>
  <si>
    <t>科        目</t>
  </si>
  <si>
    <t>2023年预算</t>
  </si>
  <si>
    <t>一、税收收入</t>
  </si>
  <si>
    <t xml:space="preserve">      增值税</t>
  </si>
  <si>
    <t xml:space="preserve">      企业所得税</t>
  </si>
  <si>
    <t xml:space="preserve">      个人所得税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</si>
  <si>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</si>
  <si>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</si>
  <si>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</si>
  <si>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</si>
  <si>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</si>
  <si>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耕地占用税</t>
  </si>
  <si>
    <t xml:space="preserve">      契税</t>
  </si>
  <si>
    <t xml:space="preserve">      环保税</t>
  </si>
  <si>
    <t>二、非税收入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</si>
  <si>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</si>
  <si>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</si>
  <si>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</si>
  <si>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国有资源(资产）有偿使用收入</t>
  </si>
  <si>
    <t>合        计</t>
  </si>
  <si>
    <t>§4 2023年一般公共预算支出功能分类汇总表</t>
  </si>
  <si>
    <t>科目编码</t>
  </si>
  <si>
    <t>科目名称</t>
  </si>
  <si>
    <t>合计</t>
  </si>
  <si>
    <t>本级可用财力安排</t>
  </si>
  <si>
    <t>提前下达</t>
  </si>
  <si>
    <t>一般公共预算支出合计</t>
  </si>
  <si>
    <t xml:space="preserve">  一般公共服务支出</t>
  </si>
  <si>
    <t xml:space="preserve">    政府办公厅(室)及相关机构事务</t>
  </si>
  <si>
    <t xml:space="preserve">    发展与改革事务</t>
  </si>
  <si>
    <t xml:space="preserve">    统计信息事务</t>
  </si>
  <si>
    <t xml:space="preserve">    财政事务</t>
  </si>
  <si>
    <t xml:space="preserve">    税收事务</t>
  </si>
  <si>
    <t xml:space="preserve">    审计事务</t>
  </si>
  <si>
    <t xml:space="preserve">    海关事务</t>
  </si>
  <si>
    <t xml:space="preserve">    纪检监察事务</t>
  </si>
  <si>
    <t xml:space="preserve">    商贸事务</t>
  </si>
  <si>
    <t xml:space="preserve">    档案事务</t>
  </si>
  <si>
    <t xml:space="preserve">    群众团体事务</t>
  </si>
  <si>
    <t xml:space="preserve">    党委办公厅(室)及相关机构事务</t>
  </si>
  <si>
    <t xml:space="preserve">    组织事务</t>
  </si>
  <si>
    <t xml:space="preserve">    宣传事务</t>
  </si>
  <si>
    <t xml:space="preserve">    统战事务</t>
  </si>
  <si>
    <t xml:space="preserve">    其他共产党事务支出</t>
  </si>
  <si>
    <t xml:space="preserve">    市场监督管理事务</t>
  </si>
  <si>
    <t xml:space="preserve">    其他一般公共服务支出</t>
  </si>
  <si>
    <t xml:space="preserve">  公共安全支出</t>
  </si>
  <si>
    <t xml:space="preserve">    武装警察部队</t>
  </si>
  <si>
    <t xml:space="preserve">    公安</t>
  </si>
  <si>
    <t xml:space="preserve">    国家安全</t>
  </si>
  <si>
    <t xml:space="preserve">    检察</t>
  </si>
  <si>
    <t xml:space="preserve">    法院</t>
  </si>
  <si>
    <t xml:space="preserve">    司法</t>
  </si>
  <si>
    <t xml:space="preserve">  教育支出</t>
  </si>
  <si>
    <t xml:space="preserve">    教育管理事务</t>
  </si>
  <si>
    <t xml:space="preserve">    普通教育</t>
  </si>
  <si>
    <t xml:space="preserve">    职业教育</t>
  </si>
  <si>
    <t xml:space="preserve">    特殊教育</t>
  </si>
  <si>
    <t xml:space="preserve">    教育费附加安排的支出</t>
  </si>
  <si>
    <t xml:space="preserve">  科学技术支出</t>
  </si>
  <si>
    <t xml:space="preserve">    科学技术管理事务</t>
  </si>
  <si>
    <t xml:space="preserve">    基础研究</t>
  </si>
  <si>
    <t xml:space="preserve">    应用研究</t>
  </si>
  <si>
    <t xml:space="preserve">    技术研究与开发</t>
  </si>
  <si>
    <t xml:space="preserve">    科技条件与服务</t>
  </si>
  <si>
    <t xml:space="preserve">    科学技术普及</t>
  </si>
  <si>
    <t xml:space="preserve">    科技交流与合作</t>
  </si>
  <si>
    <t xml:space="preserve">  文化旅游体育与传媒支出</t>
  </si>
  <si>
    <t xml:space="preserve">    文化和旅游</t>
  </si>
  <si>
    <t xml:space="preserve">    体育</t>
  </si>
  <si>
    <t xml:space="preserve">    新闻出版电影</t>
  </si>
  <si>
    <t xml:space="preserve">    广播电视</t>
  </si>
  <si>
    <t xml:space="preserve">    其他文化旅游体育与传媒支出</t>
  </si>
  <si>
    <t xml:space="preserve">  社会保障和就业支出</t>
  </si>
  <si>
    <t xml:space="preserve">    人力资源和社会保障管理事务</t>
  </si>
  <si>
    <t xml:space="preserve">    民政管理事务</t>
  </si>
  <si>
    <t xml:space="preserve">    行政事业单位养老支出</t>
  </si>
  <si>
    <t xml:space="preserve">    就业补助</t>
  </si>
  <si>
    <t xml:space="preserve">    抚恤</t>
  </si>
  <si>
    <t xml:space="preserve">    退役安置</t>
  </si>
  <si>
    <t xml:space="preserve">    社会福利</t>
  </si>
  <si>
    <t xml:space="preserve">    残疾人事业</t>
  </si>
  <si>
    <t xml:space="preserve">    最低生活保障</t>
  </si>
  <si>
    <t xml:space="preserve">    临时救助</t>
  </si>
  <si>
    <t xml:space="preserve">    财政对基本养老保险基金的补助</t>
  </si>
  <si>
    <t xml:space="preserve">    退役军人管理事务</t>
  </si>
  <si>
    <t xml:space="preserve">    其他社会保障和就业支出</t>
  </si>
  <si>
    <t xml:space="preserve">  卫生健康支出</t>
  </si>
  <si>
    <t xml:space="preserve">    卫生健康管理事务</t>
  </si>
  <si>
    <t xml:space="preserve">    公立医院</t>
  </si>
  <si>
    <t xml:space="preserve">    基层医疗卫生机构</t>
  </si>
  <si>
    <t xml:space="preserve">    公共卫生</t>
  </si>
  <si>
    <t xml:space="preserve">    中医药</t>
  </si>
  <si>
    <t xml:space="preserve">    计划生育事务</t>
  </si>
  <si>
    <t xml:space="preserve">    行政事业单位医疗</t>
  </si>
  <si>
    <t xml:space="preserve">    财政对基本医疗保险基金的补助</t>
  </si>
  <si>
    <t xml:space="preserve">    医疗救助</t>
  </si>
  <si>
    <t xml:space="preserve">    优抚对象医疗</t>
  </si>
  <si>
    <t xml:space="preserve">    医疗保障管理事务</t>
  </si>
  <si>
    <t xml:space="preserve">  节能环保支出</t>
  </si>
  <si>
    <t xml:space="preserve">    环境保护管理事务</t>
  </si>
  <si>
    <t xml:space="preserve">    环境监测与监察</t>
  </si>
  <si>
    <t xml:space="preserve">    污染防治</t>
  </si>
  <si>
    <t xml:space="preserve">    自然生态保护</t>
  </si>
  <si>
    <t xml:space="preserve">    污染减排</t>
  </si>
  <si>
    <t xml:space="preserve">    其他节能环保支出</t>
  </si>
  <si>
    <t xml:space="preserve">  城乡社区支出</t>
  </si>
  <si>
    <t xml:space="preserve">    城乡社区管理事务</t>
  </si>
  <si>
    <t xml:space="preserve">    城乡社区规划与管理</t>
  </si>
  <si>
    <t xml:space="preserve">    城乡社区公共设施</t>
  </si>
  <si>
    <t xml:space="preserve">    城乡社区环境卫生</t>
  </si>
  <si>
    <t xml:space="preserve">    其他城乡社区支出</t>
  </si>
  <si>
    <t xml:space="preserve">  农林水支出</t>
  </si>
  <si>
    <t xml:space="preserve">    农业农村</t>
  </si>
  <si>
    <t xml:space="preserve">    林业和草原</t>
  </si>
  <si>
    <t xml:space="preserve">    水利</t>
  </si>
  <si>
    <t xml:space="preserve">    农村综合改革</t>
  </si>
  <si>
    <t xml:space="preserve">    普惠金融发展支出</t>
  </si>
  <si>
    <t xml:space="preserve">    其他农林水支出</t>
  </si>
  <si>
    <t xml:space="preserve">  交通运输支出</t>
  </si>
  <si>
    <t xml:space="preserve">    公路水路运输</t>
  </si>
  <si>
    <t xml:space="preserve">    成品油价格改革对交通运输的补贴</t>
  </si>
  <si>
    <t xml:space="preserve">    其他交通运输支出</t>
  </si>
  <si>
    <t xml:space="preserve">  资源勘探工业信息等支出</t>
  </si>
  <si>
    <t xml:space="preserve">    国有资产监管</t>
  </si>
  <si>
    <t xml:space="preserve">    支持中小企业发展和管理支出</t>
  </si>
  <si>
    <t xml:space="preserve">  商业服务业等支出</t>
  </si>
  <si>
    <t xml:space="preserve">    商业流通事务</t>
  </si>
  <si>
    <t xml:space="preserve">  金融支出</t>
  </si>
  <si>
    <t xml:space="preserve">    金融部门行政支出</t>
  </si>
  <si>
    <t xml:space="preserve">  自然资源海洋气象等支出</t>
  </si>
  <si>
    <t xml:space="preserve">    自然资源事务</t>
  </si>
  <si>
    <t xml:space="preserve">    气象事务</t>
  </si>
  <si>
    <t xml:space="preserve">  住房保障支出</t>
  </si>
  <si>
    <t xml:space="preserve">    保障性安居工程支出</t>
  </si>
  <si>
    <t xml:space="preserve">    住房改革支出</t>
  </si>
  <si>
    <t xml:space="preserve">  灾害防治及应急管理支出</t>
  </si>
  <si>
    <t xml:space="preserve">    应急管理事务</t>
  </si>
  <si>
    <t xml:space="preserve">    消防事务</t>
  </si>
  <si>
    <t>预备费</t>
  </si>
  <si>
    <t xml:space="preserve">  债务付息支出</t>
  </si>
  <si>
    <t xml:space="preserve">    地方政府一般债务付息支出</t>
  </si>
  <si>
    <t xml:space="preserve">    地方政府一般债务发行费用支出</t>
  </si>
  <si>
    <t>§5 2023年一般公共预算支出功能分类明细表</t>
  </si>
  <si>
    <t>金额</t>
  </si>
  <si>
    <t>一般公共服务</t>
  </si>
  <si>
    <t xml:space="preserve">          行政运行</t>
  </si>
  <si>
    <t xml:space="preserve">          一般行政管理事务</t>
  </si>
  <si>
    <t xml:space="preserve">          信访事务</t>
  </si>
  <si>
    <t xml:space="preserve">          其他政府办公厅(室)及相关机构事务支出</t>
  </si>
  <si>
    <t xml:space="preserve">          其他发展与改革事务支出</t>
  </si>
  <si>
    <t xml:space="preserve">          财政国库业务</t>
  </si>
  <si>
    <t xml:space="preserve">          信息化建设</t>
  </si>
  <si>
    <t xml:space="preserve">          财政委托业务支出</t>
  </si>
  <si>
    <t xml:space="preserve">          招商引资</t>
  </si>
  <si>
    <t xml:space="preserve">          其他商贸事务支出</t>
  </si>
  <si>
    <t>公共安全支出</t>
  </si>
  <si>
    <t xml:space="preserve">          其他公安支出</t>
  </si>
  <si>
    <t>科学技术支出</t>
  </si>
  <si>
    <t xml:space="preserve">          技术创新服务体系</t>
  </si>
  <si>
    <t xml:space="preserve">          其他科技条件与服务支出</t>
  </si>
  <si>
    <t xml:space="preserve">          其他科学技术普及支出</t>
  </si>
  <si>
    <t xml:space="preserve">          其他科技交流与合作支出</t>
  </si>
  <si>
    <t>社会保障和就业支出</t>
  </si>
  <si>
    <t xml:space="preserve">          其他社会保障和就业支出</t>
  </si>
  <si>
    <t>卫生健康支出</t>
  </si>
  <si>
    <t xml:space="preserve">          其他公共卫生支出</t>
  </si>
  <si>
    <t>节能环保支出</t>
  </si>
  <si>
    <t xml:space="preserve">          其他环境监测与监察支出</t>
  </si>
  <si>
    <t xml:space="preserve">          大气</t>
  </si>
  <si>
    <t xml:space="preserve">          水体</t>
  </si>
  <si>
    <t xml:space="preserve">          其他节能环保支出</t>
  </si>
  <si>
    <t>城乡社区支出</t>
  </si>
  <si>
    <t xml:space="preserve">      城乡社区管理事务</t>
  </si>
  <si>
    <t xml:space="preserve">          城管执法</t>
  </si>
  <si>
    <t xml:space="preserve">          其他城乡社区管理事务支出</t>
  </si>
  <si>
    <t xml:space="preserve">      城乡社区公共设施</t>
  </si>
  <si>
    <t xml:space="preserve">          其他城乡社区公共设施支出</t>
  </si>
  <si>
    <t xml:space="preserve">      城乡社区环境卫生</t>
  </si>
  <si>
    <t xml:space="preserve">          城乡社区环境卫生</t>
  </si>
  <si>
    <t xml:space="preserve">      其他城乡社区支出</t>
  </si>
  <si>
    <t xml:space="preserve">          其他城乡社区支出</t>
  </si>
  <si>
    <t>农林水支出</t>
  </si>
  <si>
    <t xml:space="preserve">      水利</t>
  </si>
  <si>
    <t xml:space="preserve">          南水北调工程管理</t>
  </si>
  <si>
    <t>资源勘探工业信息等支出</t>
  </si>
  <si>
    <t xml:space="preserve">      国有资产监管</t>
  </si>
  <si>
    <t xml:space="preserve">          其他国有资产监管支出</t>
  </si>
  <si>
    <t>自然资源海洋气象等支出</t>
  </si>
  <si>
    <t xml:space="preserve">      自然资源事务</t>
  </si>
  <si>
    <t xml:space="preserve">          自然资源规划及管理</t>
  </si>
  <si>
    <t xml:space="preserve">      气象事务</t>
  </si>
  <si>
    <t>住房保障支出</t>
  </si>
  <si>
    <t xml:space="preserve">      保障性安居工程支出</t>
  </si>
  <si>
    <t xml:space="preserve">          公共租赁住房</t>
  </si>
  <si>
    <t xml:space="preserve">      住房改革支出</t>
  </si>
  <si>
    <t xml:space="preserve">          住房公积金</t>
  </si>
  <si>
    <t>灾害防治及应急管理支出</t>
  </si>
  <si>
    <t xml:space="preserve">      应急管理事务</t>
  </si>
  <si>
    <t xml:space="preserve">            行政运行</t>
  </si>
  <si>
    <t xml:space="preserve">            一般行政管理事务</t>
  </si>
  <si>
    <t xml:space="preserve">            灾害风险防治</t>
  </si>
  <si>
    <t xml:space="preserve">            安全监管</t>
  </si>
  <si>
    <t xml:space="preserve">            应急救援</t>
  </si>
  <si>
    <t xml:space="preserve">            应急管理</t>
  </si>
  <si>
    <t xml:space="preserve">            其他应急管理支出</t>
  </si>
  <si>
    <t xml:space="preserve">      消防事务</t>
  </si>
  <si>
    <t>债务付息支出</t>
  </si>
  <si>
    <t xml:space="preserve">      地方政府一般债券付息支出</t>
  </si>
  <si>
    <t xml:space="preserve">            地方政府一般债券付息支出</t>
  </si>
  <si>
    <t>债务发行费用支出</t>
  </si>
  <si>
    <t xml:space="preserve">      地方政府一般债务发行费用支出</t>
  </si>
  <si>
    <t>§6  2023年基本支出经济分类汇总表</t>
  </si>
  <si>
    <t>总计</t>
  </si>
  <si>
    <t>一、工资福利支出</t>
  </si>
  <si>
    <t xml:space="preserve">    基本工资</t>
  </si>
  <si>
    <t xml:space="preserve">    津贴补贴</t>
  </si>
  <si>
    <t xml:space="preserve">    奖金</t>
  </si>
  <si>
    <t xml:space="preserve">    绩效工资</t>
  </si>
  <si>
    <t xml:space="preserve">    机关事业单位基本养老保险缴费</t>
  </si>
  <si>
    <t xml:space="preserve">    职业年金缴费</t>
  </si>
  <si>
    <t xml:space="preserve">    职工基本医疗保险缴费</t>
  </si>
  <si>
    <t xml:space="preserve">    公务员医疗补助缴费</t>
  </si>
  <si>
    <t xml:space="preserve">    其他社会保障缴费</t>
  </si>
  <si>
    <t xml:space="preserve">    住房公积金</t>
  </si>
  <si>
    <t>二、商品和服务支出</t>
  </si>
  <si>
    <t xml:space="preserve">    办公费</t>
  </si>
  <si>
    <t xml:space="preserve">    印刷费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</si>
  <si>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</si>
  <si>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</si>
  <si>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</si>
  <si>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</si>
  <si>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</si>
  <si>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</si>
  <si>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</si>
  <si>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</si>
  <si>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维修(护)费</t>
  </si>
  <si>
    <t xml:space="preserve">    租赁费</t>
  </si>
  <si>
    <t xml:space="preserve">    会议费</t>
  </si>
  <si>
    <t xml:space="preserve">    培训费</t>
  </si>
  <si>
    <t xml:space="preserve">    公务接待费</t>
  </si>
  <si>
    <t xml:space="preserve">    专用材料费</t>
  </si>
  <si>
    <t xml:space="preserve">    被装购置费</t>
  </si>
  <si>
    <t xml:space="preserve">    劳务费</t>
  </si>
  <si>
    <t xml:space="preserve">    委托业务费</t>
  </si>
  <si>
    <t xml:space="preserve">    工会经费</t>
  </si>
  <si>
    <t xml:space="preserve">    福利费</t>
  </si>
  <si>
    <t xml:space="preserve">    公务用车运行维护费</t>
  </si>
  <si>
    <t xml:space="preserve">    其他交通费用</t>
  </si>
  <si>
    <t xml:space="preserve">    其他商品和服务支出</t>
  </si>
  <si>
    <t>三、对个人和家庭的补助</t>
  </si>
  <si>
    <t xml:space="preserve">    离休费</t>
  </si>
  <si>
    <t xml:space="preserve">    退休费</t>
  </si>
  <si>
    <t xml:space="preserve">    抚恤金</t>
  </si>
  <si>
    <t xml:space="preserve">    生活补助</t>
  </si>
  <si>
    <t xml:space="preserve">    医疗费补助</t>
  </si>
  <si>
    <t xml:space="preserve">    奖励金</t>
  </si>
  <si>
    <t xml:space="preserve">    其他对个人和家庭的补助支出</t>
  </si>
  <si>
    <t>四、其他资本性支出</t>
  </si>
  <si>
    <t xml:space="preserve">    办公设备购置</t>
  </si>
  <si>
    <t xml:space="preserve">    信息网络及软件购置更新</t>
  </si>
  <si>
    <t>§7  2023年一般公共预算安排意见明细表</t>
  </si>
  <si>
    <t>项           目</t>
  </si>
  <si>
    <t>一般公共预算</t>
  </si>
  <si>
    <t>一、一般公共预算全年预计支出小计</t>
  </si>
  <si>
    <t>（一）必保刚性支出</t>
  </si>
  <si>
    <t>1、人员经费支出</t>
  </si>
  <si>
    <t>（1）基本工资</t>
  </si>
  <si>
    <t>（2）津贴补贴（公务员津补贴、事业绩效）</t>
  </si>
  <si>
    <t>（3）改革性补贴（取暖、物业）</t>
  </si>
  <si>
    <t>（4）奖金（嘉奖、奖金、基础绩效奖、年度考核奖）</t>
  </si>
  <si>
    <t>（5）特岗津贴</t>
  </si>
  <si>
    <t>（6）保险及公积金</t>
  </si>
  <si>
    <t>（7）退休人员统筹外支出</t>
  </si>
  <si>
    <t>（8）政府合同招录人员支出</t>
  </si>
  <si>
    <t>（9）其他人员支出</t>
  </si>
  <si>
    <t>2、日常公用经费支出</t>
  </si>
  <si>
    <t>（1）人头经费</t>
  </si>
  <si>
    <t>（2）公务用车运行经费</t>
  </si>
  <si>
    <t>（3）办公取暖经费</t>
  </si>
  <si>
    <t>（4）公务交通补贴</t>
  </si>
  <si>
    <t>（5）移动通讯补贴</t>
  </si>
  <si>
    <t>（6）工会费</t>
  </si>
  <si>
    <t>（7）福利费</t>
  </si>
  <si>
    <t>3、维持单位特定业务需求的专项公用经费</t>
  </si>
  <si>
    <t>4、民生支出</t>
  </si>
  <si>
    <t>（1）巩固拓展脱贫攻坚成果同乡村振兴衔接支出</t>
  </si>
  <si>
    <t>（2）教育支出</t>
  </si>
  <si>
    <t>①学前教育幼儿资助</t>
  </si>
  <si>
    <t>②义务教育</t>
  </si>
  <si>
    <t>③普通高中家庭经济困难学生资助和免学杂费</t>
  </si>
  <si>
    <t>④中等职业学校家庭经济困难学生资助和免学杂费</t>
  </si>
  <si>
    <t>⑤农村义务教育学生营养改善计划</t>
  </si>
  <si>
    <t>（3）文化支出</t>
  </si>
  <si>
    <t>农村文化建设专项资金</t>
  </si>
  <si>
    <t>（4）社会保障支出</t>
  </si>
  <si>
    <t>①城乡居民最低生活保障金</t>
  </si>
  <si>
    <t>②城乡居民养老保险</t>
  </si>
  <si>
    <t>③孤儿生活保障</t>
  </si>
  <si>
    <t>（5）卫生健康支出</t>
  </si>
  <si>
    <t>①城乡居民医疗保险</t>
  </si>
  <si>
    <t>②基本公共卫生服务</t>
  </si>
  <si>
    <t>③计划生育支出</t>
  </si>
  <si>
    <t>（6）村级支出</t>
  </si>
  <si>
    <t>（7）疫情防控支出</t>
  </si>
  <si>
    <t>（8）其他基本民生支出（需列明细项目）</t>
  </si>
  <si>
    <t>①辛庄子转型生活费</t>
  </si>
  <si>
    <t>②新起点公租房经费</t>
  </si>
  <si>
    <t>③农民工工资保保障金</t>
  </si>
  <si>
    <t>④工会经费补贴</t>
  </si>
  <si>
    <t>5、债券还本付息</t>
  </si>
  <si>
    <t>（1）一般债券还本</t>
  </si>
  <si>
    <t>（2）一般债券付息</t>
  </si>
  <si>
    <t>（3）消化暂付款</t>
  </si>
  <si>
    <t>（4）偿还隐性债</t>
  </si>
  <si>
    <t>6、预备费</t>
  </si>
  <si>
    <t>（二）项目类支出（需列明细项目）</t>
  </si>
  <si>
    <t>（1）南开大学绿色化工研究院项目</t>
  </si>
  <si>
    <t>（2）省实验室（生物医药）</t>
  </si>
  <si>
    <t>（3）供热蒸汽补贴（经发局）</t>
  </si>
  <si>
    <t>（4）污水处理厂运营（环保局）</t>
  </si>
  <si>
    <t>（5）国有公司注资</t>
  </si>
  <si>
    <t>（6）环保安监综合执法项目</t>
  </si>
  <si>
    <t>（7）驻区单位经费</t>
  </si>
  <si>
    <t>（8）智慧平台一体化项目</t>
  </si>
  <si>
    <t>（9）南水北调水费</t>
  </si>
  <si>
    <t>（10）企业奖补资金</t>
  </si>
  <si>
    <r>
      <rPr>
        <sz val="11"/>
        <rFont val="宋体"/>
        <charset val="134"/>
        <scheme val="minor"/>
      </rPr>
      <t>（1</t>
    </r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）耕地占用税</t>
    </r>
  </si>
  <si>
    <t>（12）规划建设局工程款</t>
  </si>
  <si>
    <t>（13）圣捷污水处理厂资金</t>
  </si>
  <si>
    <t>§2  2023年政府性基金预算收入表</t>
  </si>
  <si>
    <t xml:space="preserve"> </t>
  </si>
  <si>
    <t>2020年预算</t>
  </si>
  <si>
    <t>国有土地收益基金收入</t>
  </si>
  <si>
    <t>农业土地开发资金收入</t>
  </si>
  <si>
    <t>国有土地使用权出让收入</t>
  </si>
  <si>
    <t>城市基础设施配套费收入</t>
  </si>
  <si>
    <t>区本级收入合计</t>
  </si>
  <si>
    <t>上年结余收入</t>
  </si>
  <si>
    <t>转移性收入合计</t>
  </si>
  <si>
    <t>政府性基金预算收入总计</t>
  </si>
  <si>
    <t>§3  2023年政府性基金预算支出安排情况表</t>
  </si>
  <si>
    <t>项目名称</t>
  </si>
  <si>
    <t>2021年预算</t>
  </si>
  <si>
    <t>城乡社区</t>
  </si>
  <si>
    <t xml:space="preserve">    国有土地使用权出让收入安排的支出</t>
  </si>
  <si>
    <t xml:space="preserve">    城市基础设施配套费及对应专项债务收入安排的支出</t>
  </si>
  <si>
    <t xml:space="preserve">    地方政府专项债务付息支出</t>
  </si>
  <si>
    <t xml:space="preserve">    地方政府专项债务发行费用支出</t>
  </si>
  <si>
    <t>区本级支出合计</t>
  </si>
  <si>
    <t>调出至一般预算</t>
  </si>
  <si>
    <t>转移性支出合计</t>
  </si>
  <si>
    <t>政府性基金预算支出总计</t>
  </si>
  <si>
    <t>§4  2023年政府性基金分项目安排情况表</t>
  </si>
  <si>
    <t>项    目</t>
  </si>
  <si>
    <t>项目支出合计</t>
  </si>
  <si>
    <t>一、土地出让金</t>
  </si>
  <si>
    <t xml:space="preserve">    1、征地和拆迁补偿支出、开发性支出</t>
  </si>
  <si>
    <t xml:space="preserve">    2、专项债券付息及发行费用支出</t>
  </si>
  <si>
    <t xml:space="preserve">    3、专项债券发行费用</t>
  </si>
  <si>
    <t xml:space="preserve">    4、占地地上物补偿支出</t>
  </si>
  <si>
    <t xml:space="preserve">    5、购买补充耕地指标</t>
  </si>
  <si>
    <t xml:space="preserve">    6、退地</t>
  </si>
  <si>
    <t>二、城市基础设施配套费</t>
  </si>
  <si>
    <t xml:space="preserve">    1、占地地上物补偿支出</t>
  </si>
  <si>
    <t xml:space="preserve">    2、招商局基础设施配套项目款</t>
  </si>
  <si>
    <t>§2  2022年社会保险基金收支预算平衡表</t>
  </si>
  <si>
    <t>项  目</t>
  </si>
  <si>
    <t>收入预算</t>
  </si>
  <si>
    <t>支出预算</t>
  </si>
  <si>
    <t>当年收入</t>
  </si>
  <si>
    <t>省级以上补助</t>
  </si>
  <si>
    <t>当年支出</t>
  </si>
  <si>
    <t>年终新增结余</t>
  </si>
  <si>
    <t>合  计</t>
  </si>
  <si>
    <t>一、城乡居民基本养老保险基金</t>
  </si>
  <si>
    <t>二、机关事业单位基本养老保险基金</t>
  </si>
  <si>
    <t>§3  2022年社会保险基金收入预算安排情况表</t>
  </si>
  <si>
    <t>科目代码</t>
  </si>
  <si>
    <t>合    计</t>
  </si>
  <si>
    <t>社会保险基金收入</t>
  </si>
  <si>
    <t xml:space="preserve">    城乡居民基本养老保险基金收入</t>
  </si>
  <si>
    <t xml:space="preserve">        城乡居民基本养老保险基金缴费收入</t>
  </si>
  <si>
    <t xml:space="preserve">        城乡居民基本养老保险基金财政补贴收入</t>
  </si>
  <si>
    <t xml:space="preserve">        城乡居民基本养老保险基金利息收入</t>
  </si>
  <si>
    <t xml:space="preserve">        城乡居民基本养老保险基金委托投资收益</t>
  </si>
  <si>
    <t xml:space="preserve">        其他城乡居民基本养老保险基金收入</t>
  </si>
  <si>
    <t xml:space="preserve">   机关事业单位基本养老保险基金收入</t>
  </si>
  <si>
    <t xml:space="preserve">        机关事业单位基本养老保险费收入</t>
  </si>
  <si>
    <t xml:space="preserve">        机关事业单位基本养老保险基金财政补助收入</t>
  </si>
  <si>
    <t xml:space="preserve">        机关事业单位基本养老保险基金利息收入</t>
  </si>
  <si>
    <t xml:space="preserve">        其他机关事业单位基本养老保险基金收入</t>
  </si>
  <si>
    <t>转移性收入</t>
  </si>
  <si>
    <t xml:space="preserve">    社会保险基金转移收入</t>
  </si>
  <si>
    <t xml:space="preserve">        城乡居民基本养老保险转移收入</t>
  </si>
  <si>
    <t xml:space="preserve">        机关事业单位基本养老保险基金转移收入</t>
  </si>
  <si>
    <t xml:space="preserve">    社会保险基金上级补助收入</t>
  </si>
  <si>
    <t xml:space="preserve">        城乡居民基本养老保险补助收入</t>
  </si>
  <si>
    <t xml:space="preserve">        机关事业单位基本养老保险基金补助收入</t>
  </si>
  <si>
    <t>§4  2022年社会保险基金支出预算安排情况表</t>
  </si>
  <si>
    <t>合   计</t>
  </si>
  <si>
    <t>社会保险基金支出</t>
  </si>
  <si>
    <t xml:space="preserve">    城乡居民基本养老保险基金支出 </t>
  </si>
  <si>
    <t xml:space="preserve">        基本养老金支出</t>
  </si>
  <si>
    <t xml:space="preserve">        个人账户养老金支出</t>
  </si>
  <si>
    <t xml:space="preserve">        丧葬抚恤补助支出</t>
  </si>
  <si>
    <t xml:space="preserve">    机关事业单位基本养老保险基金支出</t>
  </si>
  <si>
    <t xml:space="preserve">        其他机关事业单位基本养老保险基金支出</t>
  </si>
  <si>
    <t>转移性支出</t>
  </si>
  <si>
    <t xml:space="preserve">    社会保险基金转移支出</t>
  </si>
  <si>
    <t xml:space="preserve">        城乡居民基本养老保险基金转移支出</t>
  </si>
  <si>
    <t xml:space="preserve">        机关事业单位基本养老保险基金转移支出</t>
  </si>
  <si>
    <t xml:space="preserve">    年终结余</t>
  </si>
  <si>
    <t xml:space="preserve">        城乡居民基本养老保险基金年终结余</t>
  </si>
  <si>
    <t xml:space="preserve">        机关事业单位基本养老保险基金年终结余</t>
  </si>
  <si>
    <t>2023年“三公”经费预算安排情况表</t>
  </si>
  <si>
    <t>项目</t>
  </si>
  <si>
    <t>2023年预算安排情况</t>
  </si>
  <si>
    <t>2022年预算安排情况</t>
  </si>
  <si>
    <t>同比下降</t>
  </si>
  <si>
    <t>资金来源</t>
  </si>
  <si>
    <t>政府性基金预算</t>
  </si>
  <si>
    <t>财政专户</t>
  </si>
  <si>
    <t>车辆运行费</t>
  </si>
  <si>
    <t>车辆购置费</t>
  </si>
  <si>
    <t>公务接待费</t>
  </si>
  <si>
    <t>因公出国经费</t>
  </si>
  <si>
    <t>2023年沧州渤海新区偿还政府债务预算情况表</t>
  </si>
  <si>
    <t>债务项目</t>
  </si>
  <si>
    <t>偿债来源</t>
  </si>
  <si>
    <t>一般预算</t>
  </si>
  <si>
    <t>政府基金</t>
  </si>
  <si>
    <t>一般本息</t>
  </si>
  <si>
    <t>专项本息</t>
  </si>
  <si>
    <t>2023年到期债券偿还本金</t>
  </si>
  <si>
    <t>2023年度偿还2015、2016、2017、2018、2019、2020、2021、2022年新增债券利息</t>
  </si>
  <si>
    <t>2023年发行费、兑付及利息服务费</t>
  </si>
  <si>
    <t>国债转贷本金</t>
  </si>
  <si>
    <t>国债转贷利息</t>
  </si>
  <si>
    <t>政府隐性债务化债资金</t>
  </si>
  <si>
    <t>2023年沧州临港开发区政府一般债务限额及余额情况表</t>
  </si>
  <si>
    <t>执行数</t>
  </si>
  <si>
    <t>一、2021年末政府一般债务余额实际数</t>
  </si>
  <si>
    <t>二、2022年末政府一般债务余额限额</t>
  </si>
  <si>
    <t>三、2022年政府一般债务发行额</t>
  </si>
  <si>
    <t xml:space="preserve">  中央转贷地方的国际金融组织和外国政府贷款</t>
  </si>
  <si>
    <t xml:space="preserve">  政府一般债务发行额</t>
  </si>
  <si>
    <t>四、2022年政府一般债务还本额</t>
  </si>
  <si>
    <t>五、2022年政府一般债务余额预算执行数</t>
  </si>
  <si>
    <t>六、2023年政府一般债务余额新增限额</t>
  </si>
  <si>
    <t>七、2023年政府一般债务余额限额</t>
  </si>
  <si>
    <t>附表16</t>
  </si>
  <si>
    <t>2023年沧州临港开发区政府专项债务限额及余额情况表</t>
  </si>
  <si>
    <t>一、2021年末政府专项债务余额实际数</t>
  </si>
  <si>
    <t>二、2022年末政府专项债务余额限额</t>
  </si>
  <si>
    <t>三、2022年政府专项债务发行额</t>
  </si>
  <si>
    <t xml:space="preserve">  政府专项债务发行额</t>
  </si>
  <si>
    <t>四、2022年政府专项债务还本额</t>
  </si>
  <si>
    <t>五、2022年政府专项债务余额预算执行数</t>
  </si>
  <si>
    <t>六、2023年政府专项债务余额新增限额</t>
  </si>
  <si>
    <t>七、2023年政府专项债务余额限额</t>
  </si>
</sst>
</file>

<file path=xl/styles.xml><?xml version="1.0" encoding="utf-8"?>
<styleSheet xmlns="http://schemas.openxmlformats.org/spreadsheetml/2006/main">
  <numFmts count="8">
    <numFmt numFmtId="176" formatCode="0.0_ "/>
    <numFmt numFmtId="44" formatCode="_ &quot;￥&quot;* #,##0.00_ ;_ &quot;￥&quot;* \-#,##0.00_ ;_ &quot;￥&quot;* &quot;-&quot;??_ ;_ @_ "/>
    <numFmt numFmtId="177" formatCode="#,##0.00_);[Red]\(#,##0.00\)"/>
    <numFmt numFmtId="42" formatCode="_ &quot;￥&quot;* #,##0_ ;_ &quot;￥&quot;* \-#,##0_ ;_ &quot;￥&quot;* &quot;-&quot;_ ;_ @_ "/>
    <numFmt numFmtId="7" formatCode="&quot;￥&quot;#,##0.00;&quot;￥&quot;\-#,##0.00"/>
    <numFmt numFmtId="43" formatCode="_ * #,##0.00_ ;_ * \-#,##0.00_ ;_ * &quot;-&quot;??_ ;_ @_ "/>
    <numFmt numFmtId="41" formatCode="_ * #,##0_ ;_ * \-#,##0_ ;_ * &quot;-&quot;_ ;_ @_ "/>
    <numFmt numFmtId="178" formatCode="0_ "/>
  </numFmts>
  <fonts count="68">
    <font>
      <sz val="11"/>
      <color theme="1"/>
      <name val="宋体"/>
      <charset val="134"/>
      <scheme val="minor"/>
    </font>
    <font>
      <sz val="11"/>
      <name val="黑体"/>
      <charset val="134"/>
    </font>
    <font>
      <sz val="14"/>
      <name val="Times New Roman"/>
      <charset val="134"/>
    </font>
    <font>
      <sz val="18"/>
      <name val="方正小标宋_GBK"/>
      <charset val="134"/>
    </font>
    <font>
      <b/>
      <sz val="12"/>
      <name val="Times New Roman"/>
      <charset val="134"/>
    </font>
    <font>
      <sz val="11"/>
      <name val="方正仿宋_GBK"/>
      <charset val="134"/>
    </font>
    <font>
      <b/>
      <sz val="11"/>
      <name val="方正书宋_GBK"/>
      <charset val="134"/>
    </font>
    <font>
      <sz val="18"/>
      <name val="Times New Roman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8"/>
      <color rgb="FF000000"/>
      <name val="方正小标宋简体"/>
      <charset val="134"/>
    </font>
    <font>
      <sz val="20"/>
      <color rgb="FF000000"/>
      <name val="方正小标宋简体"/>
      <charset val="134"/>
    </font>
    <font>
      <sz val="10.5"/>
      <color theme="1"/>
      <name val="Calibri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.5"/>
      <color rgb="FF000000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仿宋_GB2312"/>
      <charset val="134"/>
    </font>
    <font>
      <b/>
      <sz val="20"/>
      <color rgb="FF000000"/>
      <name val="方正小标宋简体"/>
      <charset val="134"/>
    </font>
    <font>
      <sz val="10.5"/>
      <color rgb="FF000000"/>
      <name val="仿宋_GB2312"/>
      <charset val="134"/>
    </font>
    <font>
      <b/>
      <sz val="10.5"/>
      <color rgb="FF000000"/>
      <name val="宋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2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5"/>
      <color rgb="FF000000"/>
      <name val="仿宋_GB2312"/>
      <charset val="134"/>
    </font>
    <font>
      <sz val="11"/>
      <color rgb="FF000000"/>
      <name val="宋体"/>
      <charset val="134"/>
    </font>
    <font>
      <b/>
      <sz val="20"/>
      <color theme="1"/>
      <name val="仿宋_GB2312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rgb="FF000000"/>
      <name val="宋体"/>
      <charset val="134"/>
    </font>
    <font>
      <sz val="15"/>
      <color theme="1"/>
      <name val="仿宋_GB2312"/>
      <charset val="134"/>
    </font>
    <font>
      <b/>
      <sz val="20"/>
      <color rgb="FF000000"/>
      <name val="仿宋_GB2312"/>
      <charset val="134"/>
    </font>
    <font>
      <sz val="11"/>
      <color rgb="FF000000"/>
      <name val="仿宋"/>
      <charset val="134"/>
    </font>
    <font>
      <sz val="12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14"/>
      <color rgb="FF000000"/>
      <name val="仿宋"/>
      <charset val="134"/>
    </font>
    <font>
      <sz val="18"/>
      <color theme="1"/>
      <name val="方正小标宋简体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  <font>
      <u/>
      <sz val="11"/>
      <color rgb="FF0000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CE8C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36" fillId="0" borderId="0"/>
    <xf numFmtId="0" fontId="66" fillId="0" borderId="0"/>
    <xf numFmtId="0" fontId="18" fillId="0" borderId="0">
      <alignment vertical="center"/>
    </xf>
    <xf numFmtId="0" fontId="49" fillId="11" borderId="0" applyNumberFormat="false" applyBorder="false" applyAlignment="false" applyProtection="false">
      <alignment vertical="center"/>
    </xf>
    <xf numFmtId="0" fontId="48" fillId="26" borderId="0" applyNumberFormat="false" applyBorder="false" applyAlignment="false" applyProtection="false">
      <alignment vertical="center"/>
    </xf>
    <xf numFmtId="0" fontId="49" fillId="33" borderId="0" applyNumberFormat="false" applyBorder="false" applyAlignment="false" applyProtection="false">
      <alignment vertical="center"/>
    </xf>
    <xf numFmtId="0" fontId="63" fillId="32" borderId="20" applyNumberFormat="false" applyAlignment="false" applyProtection="false">
      <alignment vertical="center"/>
    </xf>
    <xf numFmtId="0" fontId="48" fillId="31" borderId="0" applyNumberFormat="false" applyBorder="false" applyAlignment="false" applyProtection="false">
      <alignment vertical="center"/>
    </xf>
    <xf numFmtId="0" fontId="4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9" fillId="23" borderId="0" applyNumberFormat="false" applyBorder="false" applyAlignment="false" applyProtection="false">
      <alignment vertical="center"/>
    </xf>
    <xf numFmtId="0" fontId="49" fillId="25" borderId="0" applyNumberFormat="false" applyBorder="false" applyAlignment="false" applyProtection="false">
      <alignment vertical="center"/>
    </xf>
    <xf numFmtId="0" fontId="49" fillId="22" borderId="0" applyNumberFormat="false" applyBorder="false" applyAlignment="false" applyProtection="false">
      <alignment vertical="center"/>
    </xf>
    <xf numFmtId="0" fontId="49" fillId="13" borderId="0" applyNumberFormat="false" applyBorder="false" applyAlignment="false" applyProtection="false">
      <alignment vertical="center"/>
    </xf>
    <xf numFmtId="0" fontId="49" fillId="21" borderId="0" applyNumberFormat="false" applyBorder="false" applyAlignment="false" applyProtection="false">
      <alignment vertical="center"/>
    </xf>
    <xf numFmtId="0" fontId="59" fillId="15" borderId="20" applyNumberFormat="false" applyAlignment="false" applyProtection="false">
      <alignment vertical="center"/>
    </xf>
    <xf numFmtId="0" fontId="49" fillId="29" borderId="0" applyNumberFormat="false" applyBorder="false" applyAlignment="false" applyProtection="false">
      <alignment vertical="center"/>
    </xf>
    <xf numFmtId="0" fontId="56" fillId="20" borderId="0" applyNumberFormat="false" applyBorder="false" applyAlignment="false" applyProtection="false">
      <alignment vertical="center"/>
    </xf>
    <xf numFmtId="0" fontId="48" fillId="36" borderId="0" applyNumberFormat="false" applyBorder="false" applyAlignment="false" applyProtection="false">
      <alignment vertical="center"/>
    </xf>
    <xf numFmtId="0" fontId="65" fillId="35" borderId="0" applyNumberFormat="false" applyBorder="false" applyAlignment="false" applyProtection="false">
      <alignment vertical="center"/>
    </xf>
    <xf numFmtId="0" fontId="48" fillId="18" borderId="0" applyNumberFormat="false" applyBorder="false" applyAlignment="false" applyProtection="false">
      <alignment vertical="center"/>
    </xf>
    <xf numFmtId="0" fontId="54" fillId="0" borderId="18" applyNumberFormat="false" applyFill="false" applyAlignment="false" applyProtection="false">
      <alignment vertical="center"/>
    </xf>
    <xf numFmtId="0" fontId="55" fillId="17" borderId="0" applyNumberFormat="false" applyBorder="false" applyAlignment="false" applyProtection="false">
      <alignment vertical="center"/>
    </xf>
    <xf numFmtId="0" fontId="50" fillId="9" borderId="16" applyNumberFormat="false" applyAlignment="false" applyProtection="false">
      <alignment vertical="center"/>
    </xf>
    <xf numFmtId="0" fontId="53" fillId="15" borderId="17" applyNumberFormat="false" applyAlignment="false" applyProtection="false">
      <alignment vertical="center"/>
    </xf>
    <xf numFmtId="0" fontId="57" fillId="0" borderId="19" applyNumberFormat="false" applyFill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48" fillId="14" borderId="0" applyNumberFormat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8" fillId="3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8" fillId="19" borderId="0" applyNumberFormat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49" fillId="12" borderId="0" applyNumberFormat="false" applyBorder="false" applyAlignment="false" applyProtection="false">
      <alignment vertical="center"/>
    </xf>
    <xf numFmtId="0" fontId="0" fillId="24" borderId="22" applyNumberFormat="false" applyFont="false" applyAlignment="false" applyProtection="false">
      <alignment vertical="center"/>
    </xf>
    <xf numFmtId="0" fontId="48" fillId="16" borderId="0" applyNumberFormat="false" applyBorder="false" applyAlignment="false" applyProtection="false">
      <alignment vertical="center"/>
    </xf>
    <xf numFmtId="0" fontId="49" fillId="10" borderId="0" applyNumberFormat="false" applyBorder="false" applyAlignment="false" applyProtection="false">
      <alignment vertical="center"/>
    </xf>
    <xf numFmtId="0" fontId="48" fillId="8" borderId="0" applyNumberFormat="false" applyBorder="false" applyAlignment="false" applyProtection="false">
      <alignment vertical="center"/>
    </xf>
    <xf numFmtId="0" fontId="6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8" fillId="0" borderId="19" applyNumberFormat="false" applyFill="false" applyAlignment="false" applyProtection="false">
      <alignment vertical="center"/>
    </xf>
    <xf numFmtId="0" fontId="48" fillId="30" borderId="0" applyNumberFormat="false" applyBorder="false" applyAlignment="false" applyProtection="false">
      <alignment vertical="center"/>
    </xf>
    <xf numFmtId="0" fontId="60" fillId="0" borderId="21" applyNumberFormat="false" applyFill="false" applyAlignment="false" applyProtection="false">
      <alignment vertical="center"/>
    </xf>
    <xf numFmtId="0" fontId="49" fillId="7" borderId="0" applyNumberFormat="false" applyBorder="false" applyAlignment="false" applyProtection="false">
      <alignment vertical="center"/>
    </xf>
    <xf numFmtId="0" fontId="48" fillId="6" borderId="0" applyNumberFormat="false" applyBorder="false" applyAlignment="false" applyProtection="false">
      <alignment vertical="center"/>
    </xf>
    <xf numFmtId="0" fontId="18" fillId="0" borderId="0"/>
    <xf numFmtId="0" fontId="61" fillId="0" borderId="23" applyNumberFormat="false" applyFill="false" applyAlignment="false" applyProtection="false">
      <alignment vertical="center"/>
    </xf>
  </cellStyleXfs>
  <cellXfs count="179">
    <xf numFmtId="0" fontId="0" fillId="0" borderId="0" xfId="0">
      <alignment vertical="center"/>
    </xf>
    <xf numFmtId="0" fontId="1" fillId="0" borderId="0" xfId="1" applyFont="true" applyBorder="true" applyAlignment="true">
      <alignment horizontal="left" vertical="center"/>
    </xf>
    <xf numFmtId="0" fontId="2" fillId="0" borderId="0" xfId="1" applyFont="true" applyBorder="true" applyAlignment="true">
      <alignment horizontal="left" vertical="center"/>
    </xf>
    <xf numFmtId="49" fontId="3" fillId="0" borderId="0" xfId="2" applyNumberFormat="true" applyFont="true" applyFill="true" applyBorder="true" applyAlignment="true">
      <alignment horizontal="center" vertical="center"/>
    </xf>
    <xf numFmtId="0" fontId="4" fillId="0" borderId="0" xfId="2" applyFont="true" applyFill="true" applyBorder="true" applyAlignment="true">
      <alignment horizontal="center"/>
    </xf>
    <xf numFmtId="176" fontId="5" fillId="0" borderId="0" xfId="2" applyNumberFormat="true" applyFont="true" applyFill="true" applyBorder="true" applyAlignment="true">
      <alignment horizontal="right" vertical="center"/>
    </xf>
    <xf numFmtId="0" fontId="6" fillId="0" borderId="1" xfId="2" applyFont="true" applyFill="true" applyBorder="true" applyAlignment="true">
      <alignment horizontal="center" vertical="center"/>
    </xf>
    <xf numFmtId="49" fontId="5" fillId="0" borderId="1" xfId="2" applyNumberFormat="true" applyFont="true" applyFill="true" applyBorder="true" applyAlignment="true">
      <alignment horizontal="left" vertical="center"/>
    </xf>
    <xf numFmtId="41" fontId="5" fillId="0" borderId="1" xfId="2" applyNumberFormat="true" applyFont="true" applyFill="true" applyBorder="true" applyAlignment="true">
      <alignment horizontal="center" vertical="center"/>
    </xf>
    <xf numFmtId="178" fontId="5" fillId="0" borderId="1" xfId="2" applyNumberFormat="true" applyFont="true" applyFill="true" applyBorder="true" applyAlignment="true">
      <alignment horizontal="left" vertical="center"/>
    </xf>
    <xf numFmtId="0" fontId="5" fillId="0" borderId="1" xfId="2" applyFont="true" applyFill="true" applyBorder="true" applyAlignment="true">
      <alignment horizontal="left" vertical="center"/>
    </xf>
    <xf numFmtId="49" fontId="3" fillId="0" borderId="0" xfId="2" applyNumberFormat="true" applyFont="true" applyFill="true" applyBorder="true" applyAlignment="true">
      <alignment horizontal="centerContinuous" vertical="center"/>
    </xf>
    <xf numFmtId="49" fontId="7" fillId="0" borderId="0" xfId="2" applyNumberFormat="true" applyFont="true" applyFill="true" applyBorder="true" applyAlignment="true">
      <alignment horizontal="centerContinuous" vertical="center"/>
    </xf>
    <xf numFmtId="0" fontId="8" fillId="0" borderId="0" xfId="0" applyFont="true" applyAlignment="true">
      <alignment horizontal="center" vertical="center"/>
    </xf>
    <xf numFmtId="0" fontId="9" fillId="0" borderId="0" xfId="0" applyFont="true" applyAlignment="true">
      <alignment horizontal="right" vertical="center"/>
    </xf>
    <xf numFmtId="0" fontId="10" fillId="0" borderId="2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5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6" xfId="0" applyFont="true" applyBorder="true" applyAlignment="true">
      <alignment horizontal="center" vertical="center" wrapText="true"/>
    </xf>
    <xf numFmtId="0" fontId="11" fillId="0" borderId="5" xfId="0" applyFont="true" applyBorder="true" applyAlignment="true">
      <alignment horizontal="center" vertical="center" wrapText="true"/>
    </xf>
    <xf numFmtId="41" fontId="11" fillId="0" borderId="1" xfId="0" applyNumberFormat="true" applyFont="true" applyBorder="true" applyAlignment="true">
      <alignment horizontal="right" vertical="center" wrapText="true"/>
    </xf>
    <xf numFmtId="41" fontId="11" fillId="0" borderId="6" xfId="0" applyNumberFormat="true" applyFont="true" applyBorder="true" applyAlignment="true">
      <alignment horizontal="right" vertical="center" wrapText="true"/>
    </xf>
    <xf numFmtId="41" fontId="11" fillId="2" borderId="1" xfId="0" applyNumberFormat="true" applyFont="true" applyFill="true" applyBorder="true" applyAlignment="true">
      <alignment horizontal="right" vertical="center" wrapText="true"/>
    </xf>
    <xf numFmtId="0" fontId="12" fillId="0" borderId="7" xfId="0" applyFont="true" applyBorder="true" applyAlignment="true">
      <alignment horizontal="center" vertical="center" wrapText="true"/>
    </xf>
    <xf numFmtId="41" fontId="12" fillId="0" borderId="8" xfId="0" applyNumberFormat="true" applyFont="true" applyBorder="true" applyAlignment="true">
      <alignment horizontal="right" vertical="center" wrapText="true"/>
    </xf>
    <xf numFmtId="0" fontId="13" fillId="0" borderId="0" xfId="0" applyFont="true" applyAlignment="true">
      <alignment horizontal="justify" vertical="center"/>
    </xf>
    <xf numFmtId="0" fontId="14" fillId="0" borderId="0" xfId="0" applyFont="true" applyAlignment="true">
      <alignment horizontal="center" vertical="center"/>
    </xf>
    <xf numFmtId="0" fontId="15" fillId="0" borderId="0" xfId="0" applyFont="true" applyAlignment="true">
      <alignment vertical="center" wrapText="true"/>
    </xf>
    <xf numFmtId="0" fontId="11" fillId="0" borderId="0" xfId="0" applyFont="true" applyAlignment="true">
      <alignment horizontal="right" vertical="center" wrapText="true"/>
    </xf>
    <xf numFmtId="0" fontId="16" fillId="0" borderId="9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6" fillId="0" borderId="10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41" fontId="17" fillId="0" borderId="1" xfId="0" applyNumberFormat="true" applyFont="true" applyBorder="true" applyAlignment="true">
      <alignment horizontal="center" vertical="center" wrapText="true"/>
    </xf>
    <xf numFmtId="10" fontId="17" fillId="0" borderId="1" xfId="0" applyNumberFormat="true" applyFont="true" applyBorder="true" applyAlignment="true">
      <alignment horizontal="right" vertical="center" wrapText="true"/>
    </xf>
    <xf numFmtId="41" fontId="16" fillId="0" borderId="1" xfId="0" applyNumberFormat="true" applyFont="true" applyBorder="true" applyAlignment="true">
      <alignment horizontal="center" vertical="center" wrapText="true"/>
    </xf>
    <xf numFmtId="10" fontId="16" fillId="0" borderId="1" xfId="0" applyNumberFormat="true" applyFont="true" applyBorder="true" applyAlignment="true">
      <alignment horizontal="right" vertical="center" wrapText="true"/>
    </xf>
    <xf numFmtId="0" fontId="18" fillId="0" borderId="0" xfId="0" applyFont="true">
      <alignment vertical="center"/>
    </xf>
    <xf numFmtId="0" fontId="11" fillId="0" borderId="0" xfId="0" applyFont="true" applyAlignment="true">
      <alignment horizontal="center" vertical="center" wrapText="true"/>
    </xf>
    <xf numFmtId="41" fontId="17" fillId="0" borderId="1" xfId="0" applyNumberFormat="true" applyFont="true" applyBorder="true" applyAlignment="true">
      <alignment horizontal="right" vertical="center" wrapText="true"/>
    </xf>
    <xf numFmtId="41" fontId="16" fillId="0" borderId="1" xfId="0" applyNumberFormat="true" applyFont="true" applyBorder="true" applyAlignment="true">
      <alignment horizontal="right" vertical="center" wrapText="true"/>
    </xf>
    <xf numFmtId="0" fontId="19" fillId="0" borderId="0" xfId="0" applyFont="true" applyAlignment="true">
      <alignment horizontal="center" vertical="center"/>
    </xf>
    <xf numFmtId="0" fontId="20" fillId="0" borderId="0" xfId="0" applyFont="true" applyAlignment="true">
      <alignment horizontal="right" vertical="center"/>
    </xf>
    <xf numFmtId="0" fontId="21" fillId="0" borderId="2" xfId="0" applyFont="true" applyBorder="true" applyAlignment="true">
      <alignment horizontal="center" vertical="center" wrapText="true"/>
    </xf>
    <xf numFmtId="0" fontId="21" fillId="0" borderId="3" xfId="0" applyFont="true" applyBorder="true" applyAlignment="true">
      <alignment horizontal="center" vertical="center" wrapText="true"/>
    </xf>
    <xf numFmtId="0" fontId="21" fillId="0" borderId="4" xfId="0" applyFont="true" applyBorder="true" applyAlignment="true">
      <alignment horizontal="center" vertical="center" wrapText="true"/>
    </xf>
    <xf numFmtId="0" fontId="22" fillId="0" borderId="5" xfId="0" applyFont="true" applyBorder="true" applyAlignment="true">
      <alignment horizontal="justify" vertical="center" wrapText="true"/>
    </xf>
    <xf numFmtId="0" fontId="22" fillId="0" borderId="1" xfId="0" applyFont="true" applyBorder="true" applyAlignment="true">
      <alignment horizontal="center" vertical="center" wrapText="true"/>
    </xf>
    <xf numFmtId="41" fontId="22" fillId="0" borderId="6" xfId="0" applyNumberFormat="true" applyFont="true" applyBorder="true" applyAlignment="true">
      <alignment horizontal="right" vertical="center" wrapText="true"/>
    </xf>
    <xf numFmtId="0" fontId="22" fillId="0" borderId="1" xfId="0" applyFont="true" applyBorder="true" applyAlignment="true">
      <alignment horizontal="justify" vertical="center" wrapText="true"/>
    </xf>
    <xf numFmtId="0" fontId="22" fillId="0" borderId="5" xfId="0" applyFont="true" applyBorder="true" applyAlignment="true">
      <alignment horizontal="center" vertical="center" wrapText="true"/>
    </xf>
    <xf numFmtId="0" fontId="22" fillId="0" borderId="5" xfId="0" applyFont="true" applyBorder="true" applyAlignment="true">
      <alignment horizontal="right" vertical="center" wrapText="true"/>
    </xf>
    <xf numFmtId="0" fontId="22" fillId="0" borderId="7" xfId="0" applyFont="true" applyBorder="true" applyAlignment="true">
      <alignment horizontal="right" vertical="center" wrapText="true"/>
    </xf>
    <xf numFmtId="0" fontId="22" fillId="0" borderId="8" xfId="0" applyFont="true" applyBorder="true" applyAlignment="true">
      <alignment horizontal="justify" vertical="center" wrapText="true"/>
    </xf>
    <xf numFmtId="41" fontId="22" fillId="0" borderId="11" xfId="0" applyNumberFormat="true" applyFont="true" applyBorder="true" applyAlignment="true">
      <alignment horizontal="right" vertical="center" wrapText="true"/>
    </xf>
    <xf numFmtId="0" fontId="23" fillId="0" borderId="0" xfId="0" applyFont="true" applyAlignment="true">
      <alignment horizontal="center" vertical="center"/>
    </xf>
    <xf numFmtId="0" fontId="24" fillId="0" borderId="0" xfId="0" applyFont="true" applyAlignment="true">
      <alignment horizontal="justify" vertical="center"/>
    </xf>
    <xf numFmtId="0" fontId="25" fillId="0" borderId="2" xfId="0" applyFont="true" applyBorder="true" applyAlignment="true">
      <alignment horizontal="center" vertical="center" wrapText="true"/>
    </xf>
    <xf numFmtId="0" fontId="25" fillId="0" borderId="3" xfId="0" applyFont="true" applyBorder="true" applyAlignment="true">
      <alignment horizontal="center" vertical="center" wrapText="true"/>
    </xf>
    <xf numFmtId="0" fontId="25" fillId="0" borderId="4" xfId="0" applyFont="true" applyBorder="true" applyAlignment="true">
      <alignment horizontal="center" vertical="center" wrapText="true"/>
    </xf>
    <xf numFmtId="0" fontId="24" fillId="0" borderId="5" xfId="0" applyFont="true" applyBorder="true" applyAlignment="true">
      <alignment horizontal="justify" vertical="center" wrapText="true"/>
    </xf>
    <xf numFmtId="0" fontId="24" fillId="0" borderId="1" xfId="0" applyFont="true" applyBorder="true" applyAlignment="true">
      <alignment horizontal="center" vertical="center" wrapText="true"/>
    </xf>
    <xf numFmtId="0" fontId="24" fillId="0" borderId="6" xfId="0" applyFont="true" applyBorder="true" applyAlignment="true">
      <alignment horizontal="right" vertical="center" wrapText="true"/>
    </xf>
    <xf numFmtId="0" fontId="24" fillId="0" borderId="1" xfId="0" applyFont="true" applyBorder="true" applyAlignment="true">
      <alignment horizontal="justify" vertical="center" wrapText="true"/>
    </xf>
    <xf numFmtId="0" fontId="24" fillId="0" borderId="5" xfId="0" applyFont="true" applyBorder="true" applyAlignment="true">
      <alignment horizontal="center" vertical="center" wrapText="true"/>
    </xf>
    <xf numFmtId="0" fontId="24" fillId="0" borderId="5" xfId="0" applyFont="true" applyBorder="true" applyAlignment="true">
      <alignment horizontal="right" vertical="center" wrapText="true"/>
    </xf>
    <xf numFmtId="0" fontId="24" fillId="0" borderId="1" xfId="0" applyFont="true" applyBorder="true" applyAlignment="true">
      <alignment horizontal="left" vertical="center" wrapText="true"/>
    </xf>
    <xf numFmtId="0" fontId="24" fillId="0" borderId="7" xfId="0" applyFont="true" applyBorder="true" applyAlignment="true">
      <alignment horizontal="right" vertical="center" wrapText="true"/>
    </xf>
    <xf numFmtId="0" fontId="24" fillId="0" borderId="8" xfId="0" applyFont="true" applyBorder="true" applyAlignment="true">
      <alignment horizontal="left" vertical="center" wrapText="true"/>
    </xf>
    <xf numFmtId="0" fontId="24" fillId="0" borderId="11" xfId="0" applyFont="true" applyBorder="true" applyAlignment="true">
      <alignment horizontal="right" vertical="center" wrapText="true"/>
    </xf>
    <xf numFmtId="0" fontId="17" fillId="0" borderId="0" xfId="0" applyFont="true" applyAlignment="true">
      <alignment horizontal="right" vertical="center" wrapText="true"/>
    </xf>
    <xf numFmtId="0" fontId="26" fillId="0" borderId="2" xfId="0" applyFont="true" applyBorder="true" applyAlignment="true">
      <alignment horizontal="center" vertical="center" wrapText="true"/>
    </xf>
    <xf numFmtId="0" fontId="26" fillId="0" borderId="3" xfId="0" applyFont="true" applyBorder="true" applyAlignment="true">
      <alignment horizontal="center" vertical="center" wrapText="true"/>
    </xf>
    <xf numFmtId="0" fontId="26" fillId="0" borderId="5" xfId="0" applyFont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27" fillId="0" borderId="5" xfId="0" applyFont="true" applyBorder="true" applyAlignment="true">
      <alignment horizontal="center" vertical="center" wrapText="true"/>
    </xf>
    <xf numFmtId="41" fontId="27" fillId="0" borderId="1" xfId="0" applyNumberFormat="true" applyFont="true" applyBorder="true" applyAlignment="true">
      <alignment horizontal="center" vertical="center" wrapText="true"/>
    </xf>
    <xf numFmtId="0" fontId="27" fillId="0" borderId="7" xfId="0" applyFont="true" applyBorder="true" applyAlignment="true">
      <alignment horizontal="center" vertical="center" wrapText="true"/>
    </xf>
    <xf numFmtId="41" fontId="27" fillId="0" borderId="8" xfId="0" applyNumberFormat="true" applyFont="true" applyBorder="true" applyAlignment="true">
      <alignment horizontal="center" vertical="center" wrapText="true"/>
    </xf>
    <xf numFmtId="0" fontId="26" fillId="0" borderId="4" xfId="0" applyFont="true" applyBorder="true" applyAlignment="true">
      <alignment horizontal="center" vertical="center" wrapText="true"/>
    </xf>
    <xf numFmtId="0" fontId="26" fillId="0" borderId="6" xfId="0" applyFont="true" applyBorder="true" applyAlignment="true">
      <alignment horizontal="center" vertical="center" wrapText="true"/>
    </xf>
    <xf numFmtId="41" fontId="27" fillId="0" borderId="6" xfId="0" applyNumberFormat="true" applyFont="true" applyBorder="true" applyAlignment="true">
      <alignment horizontal="center" vertical="center" wrapText="true"/>
    </xf>
    <xf numFmtId="41" fontId="27" fillId="0" borderId="11" xfId="0" applyNumberFormat="true" applyFont="true" applyBorder="true" applyAlignment="true">
      <alignment horizontal="center" vertical="center" wrapText="true"/>
    </xf>
    <xf numFmtId="0" fontId="28" fillId="0" borderId="0" xfId="0" applyFont="true" applyAlignment="true">
      <alignment horizontal="center" vertical="center"/>
    </xf>
    <xf numFmtId="0" fontId="29" fillId="0" borderId="2" xfId="0" applyFont="true" applyBorder="true" applyAlignment="true">
      <alignment horizontal="center" wrapText="true"/>
    </xf>
    <xf numFmtId="0" fontId="29" fillId="0" borderId="4" xfId="0" applyFont="true" applyBorder="true" applyAlignment="true">
      <alignment horizontal="center" wrapText="true"/>
    </xf>
    <xf numFmtId="0" fontId="26" fillId="0" borderId="5" xfId="0" applyFont="true" applyBorder="true" applyAlignment="true">
      <alignment horizontal="center" wrapText="true"/>
    </xf>
    <xf numFmtId="41" fontId="26" fillId="0" borderId="6" xfId="0" applyNumberFormat="true" applyFont="true" applyBorder="true" applyAlignment="true">
      <alignment horizontal="right" wrapText="true"/>
    </xf>
    <xf numFmtId="0" fontId="30" fillId="0" borderId="5" xfId="0" applyFont="true" applyBorder="true" applyAlignment="true">
      <alignment horizontal="justify" wrapText="true"/>
    </xf>
    <xf numFmtId="0" fontId="27" fillId="0" borderId="5" xfId="0" applyFont="true" applyBorder="true" applyAlignment="true">
      <alignment horizontal="justify" wrapText="true"/>
    </xf>
    <xf numFmtId="41" fontId="27" fillId="0" borderId="6" xfId="0" applyNumberFormat="true" applyFont="true" applyBorder="true" applyAlignment="true">
      <alignment horizontal="right" wrapText="true"/>
    </xf>
    <xf numFmtId="0" fontId="27" fillId="0" borderId="7" xfId="0" applyFont="true" applyBorder="true" applyAlignment="true">
      <alignment horizontal="justify" wrapText="true"/>
    </xf>
    <xf numFmtId="41" fontId="27" fillId="0" borderId="11" xfId="0" applyNumberFormat="true" applyFont="true" applyBorder="true" applyAlignment="true">
      <alignment horizontal="right" wrapText="true"/>
    </xf>
    <xf numFmtId="0" fontId="31" fillId="0" borderId="0" xfId="0" applyFont="true" applyAlignment="true">
      <alignment horizontal="right" vertical="center"/>
    </xf>
    <xf numFmtId="0" fontId="32" fillId="0" borderId="0" xfId="0" applyFont="true" applyAlignment="true">
      <alignment horizontal="left" vertical="center"/>
    </xf>
    <xf numFmtId="0" fontId="27" fillId="0" borderId="0" xfId="0" applyFont="true" applyAlignment="true">
      <alignment horizontal="right" vertical="center"/>
    </xf>
    <xf numFmtId="0" fontId="16" fillId="0" borderId="2" xfId="0" applyFont="true" applyBorder="true" applyAlignment="true">
      <alignment horizontal="center" vertical="center" wrapText="true"/>
    </xf>
    <xf numFmtId="0" fontId="16" fillId="0" borderId="3" xfId="0" applyFont="true" applyBorder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7" fillId="0" borderId="5" xfId="0" applyFont="true" applyBorder="true" applyAlignment="true">
      <alignment horizontal="left" vertical="center" wrapText="true"/>
    </xf>
    <xf numFmtId="0" fontId="17" fillId="0" borderId="1" xfId="0" applyFont="true" applyBorder="true" applyAlignment="true">
      <alignment vertical="center" wrapText="true"/>
    </xf>
    <xf numFmtId="3" fontId="17" fillId="0" borderId="6" xfId="0" applyNumberFormat="true" applyFont="true" applyBorder="true" applyAlignment="true">
      <alignment horizontal="center" vertical="center" wrapText="true"/>
    </xf>
    <xf numFmtId="0" fontId="17" fillId="0" borderId="5" xfId="0" applyFont="true" applyBorder="true" applyAlignment="true">
      <alignment horizontal="center" vertical="center" wrapText="true"/>
    </xf>
    <xf numFmtId="0" fontId="16" fillId="0" borderId="12" xfId="0" applyFont="true" applyBorder="true" applyAlignment="true">
      <alignment horizontal="center" vertical="center" wrapText="true"/>
    </xf>
    <xf numFmtId="0" fontId="16" fillId="0" borderId="13" xfId="0" applyFont="true" applyBorder="true" applyAlignment="true">
      <alignment horizontal="center" vertical="center" wrapText="true"/>
    </xf>
    <xf numFmtId="3" fontId="16" fillId="0" borderId="6" xfId="0" applyNumberFormat="true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left" vertical="center" wrapText="true"/>
    </xf>
    <xf numFmtId="0" fontId="16" fillId="0" borderId="5" xfId="0" applyFont="true" applyBorder="true" applyAlignment="true">
      <alignment horizontal="center" vertical="center" wrapText="true"/>
    </xf>
    <xf numFmtId="0" fontId="16" fillId="0" borderId="7" xfId="0" applyFont="true" applyBorder="true" applyAlignment="true">
      <alignment horizontal="center" vertical="center" wrapText="true"/>
    </xf>
    <xf numFmtId="0" fontId="16" fillId="0" borderId="8" xfId="0" applyFont="true" applyBorder="true" applyAlignment="true">
      <alignment horizontal="center" vertical="center" wrapText="true"/>
    </xf>
    <xf numFmtId="3" fontId="16" fillId="0" borderId="11" xfId="0" applyNumberFormat="true" applyFont="true" applyBorder="true" applyAlignment="true">
      <alignment horizontal="center" vertical="center" wrapText="true"/>
    </xf>
    <xf numFmtId="0" fontId="27" fillId="0" borderId="5" xfId="0" applyFont="true" applyBorder="true" applyAlignment="true">
      <alignment horizontal="justify" vertical="center" wrapText="true"/>
    </xf>
    <xf numFmtId="0" fontId="33" fillId="0" borderId="0" xfId="0" applyFont="true" applyAlignment="true">
      <alignment horizontal="center" vertical="center"/>
    </xf>
    <xf numFmtId="0" fontId="18" fillId="0" borderId="0" xfId="0" applyFont="true" applyAlignment="true">
      <alignment horizontal="right" vertical="center"/>
    </xf>
    <xf numFmtId="0" fontId="34" fillId="0" borderId="1" xfId="3" applyFont="true" applyBorder="true" applyAlignment="true">
      <alignment horizontal="center" vertical="center" wrapText="true"/>
    </xf>
    <xf numFmtId="0" fontId="35" fillId="0" borderId="9" xfId="3" applyFont="true" applyBorder="true" applyAlignment="true">
      <alignment horizontal="center" vertical="center" wrapText="true"/>
    </xf>
    <xf numFmtId="0" fontId="35" fillId="0" borderId="1" xfId="3" applyFont="true" applyBorder="true" applyAlignment="true">
      <alignment vertical="center" wrapText="true"/>
    </xf>
    <xf numFmtId="41" fontId="36" fillId="0" borderId="1" xfId="3" applyNumberFormat="true" applyFont="true" applyBorder="true" applyAlignment="true">
      <alignment horizontal="center" vertical="center" wrapText="true"/>
    </xf>
    <xf numFmtId="0" fontId="35" fillId="0" borderId="14" xfId="3" applyFont="true" applyBorder="true" applyAlignment="true">
      <alignment horizontal="center" vertical="center" wrapText="true"/>
    </xf>
    <xf numFmtId="0" fontId="37" fillId="0" borderId="1" xfId="3" applyFont="true" applyBorder="true" applyAlignment="true">
      <alignment vertical="center" wrapText="true"/>
    </xf>
    <xf numFmtId="7" fontId="35" fillId="0" borderId="15" xfId="3" applyNumberFormat="true" applyFont="true" applyBorder="true" applyAlignment="true">
      <alignment horizontal="left" vertical="center"/>
    </xf>
    <xf numFmtId="0" fontId="35" fillId="0" borderId="15" xfId="3" applyFont="true" applyBorder="true" applyAlignment="true">
      <alignment horizontal="left" vertical="center"/>
    </xf>
    <xf numFmtId="7" fontId="35" fillId="0" borderId="1" xfId="3" applyNumberFormat="true" applyFont="true" applyBorder="true" applyAlignment="true">
      <alignment horizontal="left" vertical="center"/>
    </xf>
    <xf numFmtId="49" fontId="35" fillId="0" borderId="1" xfId="3" applyNumberFormat="true" applyFont="true" applyBorder="true" applyAlignment="true">
      <alignment vertical="center" wrapText="true"/>
    </xf>
    <xf numFmtId="0" fontId="38" fillId="0" borderId="0" xfId="0" applyFont="true" applyAlignment="true">
      <alignment horizontal="center" vertical="center"/>
    </xf>
    <xf numFmtId="0" fontId="39" fillId="0" borderId="0" xfId="0" applyFont="true" applyAlignment="true">
      <alignment horizontal="right" vertical="center" wrapText="true"/>
    </xf>
    <xf numFmtId="0" fontId="40" fillId="0" borderId="0" xfId="0" applyFont="true" applyAlignment="true">
      <alignment horizontal="right" vertical="center" wrapText="true" indent="2"/>
    </xf>
    <xf numFmtId="0" fontId="16" fillId="0" borderId="1" xfId="0" applyFont="true" applyBorder="true" applyAlignment="true">
      <alignment horizontal="justify" vertical="center" wrapText="true"/>
    </xf>
    <xf numFmtId="41" fontId="17" fillId="0" borderId="6" xfId="0" applyNumberFormat="true" applyFont="true" applyBorder="true" applyAlignment="true">
      <alignment vertical="center" wrapText="true"/>
    </xf>
    <xf numFmtId="0" fontId="16" fillId="0" borderId="5" xfId="0" applyFont="true" applyBorder="true" applyAlignment="true">
      <alignment horizontal="justify" vertical="center" wrapText="true"/>
    </xf>
    <xf numFmtId="0" fontId="17" fillId="0" borderId="5" xfId="0" applyFont="true" applyBorder="true" applyAlignment="true">
      <alignment horizontal="justify" vertical="center" wrapText="true"/>
    </xf>
    <xf numFmtId="0" fontId="17" fillId="0" borderId="1" xfId="0" applyFont="true" applyBorder="true" applyAlignment="true">
      <alignment horizontal="justify" vertical="center" wrapText="true"/>
    </xf>
    <xf numFmtId="0" fontId="17" fillId="0" borderId="7" xfId="0" applyFont="true" applyBorder="true" applyAlignment="true">
      <alignment horizontal="justify" vertical="center" wrapText="true"/>
    </xf>
    <xf numFmtId="0" fontId="17" fillId="0" borderId="8" xfId="0" applyFont="true" applyBorder="true" applyAlignment="true">
      <alignment horizontal="justify" vertical="center" wrapText="true"/>
    </xf>
    <xf numFmtId="41" fontId="17" fillId="0" borderId="11" xfId="0" applyNumberFormat="true" applyFont="true" applyBorder="true" applyAlignment="true">
      <alignment vertical="center" wrapText="true"/>
    </xf>
    <xf numFmtId="177" fontId="0" fillId="0" borderId="0" xfId="0" applyNumberFormat="true">
      <alignment vertical="center"/>
    </xf>
    <xf numFmtId="0" fontId="41" fillId="0" borderId="0" xfId="0" applyFont="true" applyAlignment="true">
      <alignment horizontal="center" vertical="center" wrapText="true"/>
    </xf>
    <xf numFmtId="0" fontId="39" fillId="0" borderId="0" xfId="0" applyFont="true" applyAlignment="true">
      <alignment horizontal="left" vertical="center" wrapText="true"/>
    </xf>
    <xf numFmtId="0" fontId="27" fillId="0" borderId="0" xfId="0" applyFont="true" applyAlignment="true">
      <alignment horizontal="left" vertical="center" wrapText="true"/>
    </xf>
    <xf numFmtId="0" fontId="16" fillId="3" borderId="5" xfId="0" applyFont="true" applyFill="true" applyBorder="true" applyAlignment="true">
      <alignment horizontal="left" vertical="center" wrapText="true"/>
    </xf>
    <xf numFmtId="0" fontId="16" fillId="3" borderId="1" xfId="0" applyFont="true" applyFill="true" applyBorder="true" applyAlignment="true">
      <alignment horizontal="left" vertical="center" wrapText="true"/>
    </xf>
    <xf numFmtId="41" fontId="16" fillId="3" borderId="6" xfId="0" applyNumberFormat="true" applyFont="true" applyFill="true" applyBorder="true" applyAlignment="true">
      <alignment horizontal="right" vertical="center" wrapText="true"/>
    </xf>
    <xf numFmtId="41" fontId="16" fillId="0" borderId="6" xfId="0" applyNumberFormat="true" applyFont="true" applyBorder="true" applyAlignment="true">
      <alignment horizontal="right" vertical="center" wrapText="true"/>
    </xf>
    <xf numFmtId="0" fontId="17" fillId="0" borderId="5" xfId="0" applyFont="true" applyBorder="true" applyAlignment="true">
      <alignment horizontal="right" vertical="center" wrapText="true"/>
    </xf>
    <xf numFmtId="41" fontId="42" fillId="0" borderId="6" xfId="0" applyNumberFormat="true" applyFont="true" applyBorder="true" applyAlignment="true">
      <alignment horizontal="right" vertical="center" wrapText="true"/>
    </xf>
    <xf numFmtId="41" fontId="17" fillId="0" borderId="6" xfId="0" applyNumberFormat="true" applyFont="true" applyBorder="true" applyAlignment="true">
      <alignment horizontal="right" vertical="center" wrapText="true"/>
    </xf>
    <xf numFmtId="41" fontId="42" fillId="0" borderId="6" xfId="0" applyNumberFormat="true" applyFont="true" applyBorder="true" applyAlignment="true">
      <alignment horizontal="right" vertical="center"/>
    </xf>
    <xf numFmtId="0" fontId="16" fillId="4" borderId="7" xfId="0" applyFont="true" applyFill="true" applyBorder="true" applyAlignment="true">
      <alignment horizontal="center" vertical="center" wrapText="true"/>
    </xf>
    <xf numFmtId="0" fontId="16" fillId="4" borderId="8" xfId="0" applyFont="true" applyFill="true" applyBorder="true" applyAlignment="true">
      <alignment horizontal="center" vertical="center" wrapText="true"/>
    </xf>
    <xf numFmtId="41" fontId="16" fillId="4" borderId="11" xfId="0" applyNumberFormat="true" applyFont="true" applyFill="true" applyBorder="true" applyAlignment="true">
      <alignment horizontal="right" vertical="center" wrapText="true"/>
    </xf>
    <xf numFmtId="0" fontId="43" fillId="0" borderId="0" xfId="0" applyFont="true" applyAlignment="true">
      <alignment horizontal="center" vertical="center"/>
    </xf>
    <xf numFmtId="0" fontId="29" fillId="5" borderId="1" xfId="0" applyFont="true" applyFill="true" applyBorder="true" applyAlignment="true">
      <alignment horizontal="center" vertical="center" wrapText="true"/>
    </xf>
    <xf numFmtId="0" fontId="27" fillId="5" borderId="1" xfId="0" applyFont="true" applyFill="true" applyBorder="true" applyAlignment="true">
      <alignment horizontal="justify" vertical="center" wrapText="true"/>
    </xf>
    <xf numFmtId="41" fontId="27" fillId="5" borderId="1" xfId="0" applyNumberFormat="true" applyFont="true" applyFill="true" applyBorder="true" applyAlignment="true">
      <alignment horizontal="right" vertical="center" wrapText="true"/>
    </xf>
    <xf numFmtId="0" fontId="44" fillId="0" borderId="0" xfId="0" applyFont="true" applyAlignment="true">
      <alignment horizontal="right" vertical="center"/>
    </xf>
    <xf numFmtId="0" fontId="45" fillId="0" borderId="2" xfId="0" applyFont="true" applyBorder="true" applyAlignment="true">
      <alignment horizontal="center" vertical="center" wrapText="true"/>
    </xf>
    <xf numFmtId="0" fontId="45" fillId="0" borderId="4" xfId="0" applyFont="true" applyBorder="true" applyAlignment="true">
      <alignment horizontal="center" vertical="center" wrapText="true"/>
    </xf>
    <xf numFmtId="41" fontId="16" fillId="0" borderId="11" xfId="0" applyNumberFormat="true" applyFont="true" applyBorder="true" applyAlignment="true">
      <alignment horizontal="right" vertical="center" wrapText="true"/>
    </xf>
    <xf numFmtId="0" fontId="46" fillId="0" borderId="0" xfId="0" applyFont="true" applyAlignment="true">
      <alignment horizontal="center" vertical="center"/>
    </xf>
    <xf numFmtId="0" fontId="47" fillId="0" borderId="2" xfId="0" applyFont="true" applyBorder="true" applyAlignment="true">
      <alignment horizontal="center" vertical="center" wrapText="true"/>
    </xf>
    <xf numFmtId="0" fontId="47" fillId="0" borderId="3" xfId="0" applyFont="true" applyBorder="true" applyAlignment="true">
      <alignment horizontal="center" vertical="center" wrapText="true"/>
    </xf>
    <xf numFmtId="0" fontId="42" fillId="0" borderId="4" xfId="0" applyFont="true" applyBorder="true" applyAlignment="true">
      <alignment horizontal="center" vertical="center" wrapText="true"/>
    </xf>
    <xf numFmtId="0" fontId="47" fillId="0" borderId="5" xfId="0" applyFont="true" applyBorder="true" applyAlignment="true">
      <alignment horizontal="center" vertical="center" wrapText="true"/>
    </xf>
    <xf numFmtId="41" fontId="47" fillId="0" borderId="1" xfId="0" applyNumberFormat="true" applyFont="true" applyBorder="true" applyAlignment="true">
      <alignment horizontal="right" vertical="center" wrapText="true"/>
    </xf>
    <xf numFmtId="0" fontId="47" fillId="0" borderId="1" xfId="0" applyFont="true" applyBorder="true" applyAlignment="true">
      <alignment horizontal="center" vertical="center" wrapText="true"/>
    </xf>
    <xf numFmtId="41" fontId="47" fillId="0" borderId="6" xfId="0" applyNumberFormat="true" applyFont="true" applyBorder="true" applyAlignment="true">
      <alignment horizontal="right" vertical="center" wrapText="true"/>
    </xf>
    <xf numFmtId="0" fontId="47" fillId="0" borderId="5" xfId="0" applyFont="true" applyBorder="true" applyAlignment="true">
      <alignment horizontal="justify" vertical="center" wrapText="true"/>
    </xf>
    <xf numFmtId="0" fontId="47" fillId="0" borderId="1" xfId="0" applyFont="true" applyBorder="true" applyAlignment="true">
      <alignment horizontal="justify" vertical="center" wrapText="true"/>
    </xf>
    <xf numFmtId="41" fontId="42" fillId="0" borderId="1" xfId="0" applyNumberFormat="true" applyFont="true" applyBorder="true" applyAlignment="true">
      <alignment horizontal="right" vertical="center" wrapText="true"/>
    </xf>
    <xf numFmtId="0" fontId="42" fillId="0" borderId="1" xfId="0" applyFont="true" applyBorder="true" applyAlignment="true">
      <alignment horizontal="justify" vertical="center" wrapText="true"/>
    </xf>
    <xf numFmtId="0" fontId="42" fillId="0" borderId="5" xfId="0" applyFont="true" applyBorder="true" applyAlignment="true">
      <alignment horizontal="justify" vertical="center" wrapText="true"/>
    </xf>
    <xf numFmtId="41" fontId="42" fillId="0" borderId="1" xfId="0" applyNumberFormat="true" applyFont="true" applyBorder="true" applyAlignment="true">
      <alignment horizontal="center" vertical="center" wrapText="true"/>
    </xf>
    <xf numFmtId="0" fontId="42" fillId="0" borderId="6" xfId="0" applyFont="true" applyBorder="true" applyAlignment="true">
      <alignment horizontal="right" vertical="center" wrapText="true"/>
    </xf>
    <xf numFmtId="0" fontId="47" fillId="0" borderId="7" xfId="0" applyFont="true" applyBorder="true" applyAlignment="true">
      <alignment horizontal="justify" vertical="center" wrapText="true"/>
    </xf>
    <xf numFmtId="41" fontId="47" fillId="0" borderId="8" xfId="0" applyNumberFormat="true" applyFont="true" applyBorder="true" applyAlignment="true">
      <alignment horizontal="right" vertical="center" wrapText="true"/>
    </xf>
    <xf numFmtId="0" fontId="42" fillId="0" borderId="8" xfId="0" applyFont="true" applyBorder="true" applyAlignment="true">
      <alignment horizontal="justify" vertical="center" wrapText="true"/>
    </xf>
    <xf numFmtId="0" fontId="42" fillId="0" borderId="11" xfId="0" applyFont="true" applyBorder="true" applyAlignment="true">
      <alignment horizontal="right" vertical="center" wrapText="true"/>
    </xf>
  </cellXfs>
  <cellStyles count="53">
    <cellStyle name="常规" xfId="0" builtinId="0"/>
    <cellStyle name="常规_人代会报告附表（定）曹铂0103" xfId="1"/>
    <cellStyle name="常规_2013.1.人代会报告附表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opLeftCell="A11" workbookViewId="0">
      <selection activeCell="A3" sqref="A3:D29"/>
    </sheetView>
  </sheetViews>
  <sheetFormatPr defaultColWidth="9" defaultRowHeight="13.5" outlineLevelCol="3"/>
  <cols>
    <col min="1" max="1" width="26.625" customWidth="true"/>
    <col min="2" max="2" width="10.625" customWidth="true"/>
    <col min="3" max="3" width="26.625" customWidth="true"/>
    <col min="4" max="4" width="10.625" customWidth="true"/>
  </cols>
  <sheetData>
    <row r="1" ht="26.25" spans="1:4">
      <c r="A1" s="13" t="s">
        <v>0</v>
      </c>
      <c r="B1" s="13"/>
      <c r="C1" s="13"/>
      <c r="D1" s="13"/>
    </row>
    <row r="2" ht="24.75" spans="1:4">
      <c r="A2" s="160"/>
      <c r="B2" s="160"/>
      <c r="C2" s="160"/>
      <c r="D2" s="97" t="s">
        <v>1</v>
      </c>
    </row>
    <row r="3" ht="20.1" customHeight="true" spans="1:4">
      <c r="A3" s="161" t="s">
        <v>2</v>
      </c>
      <c r="B3" s="162" t="s">
        <v>3</v>
      </c>
      <c r="C3" s="162" t="s">
        <v>2</v>
      </c>
      <c r="D3" s="163" t="s">
        <v>3</v>
      </c>
    </row>
    <row r="4" ht="20.1" customHeight="true" spans="1:4">
      <c r="A4" s="164" t="s">
        <v>4</v>
      </c>
      <c r="B4" s="165">
        <f>B5+B6+B25+B26+B29</f>
        <v>90798</v>
      </c>
      <c r="C4" s="166" t="s">
        <v>5</v>
      </c>
      <c r="D4" s="167">
        <f>D5+D6+D10</f>
        <v>90798</v>
      </c>
    </row>
    <row r="5" ht="20.1" customHeight="true" spans="1:4">
      <c r="A5" s="168" t="s">
        <v>6</v>
      </c>
      <c r="B5" s="165">
        <v>76032</v>
      </c>
      <c r="C5" s="169" t="s">
        <v>7</v>
      </c>
      <c r="D5" s="167">
        <v>60400</v>
      </c>
    </row>
    <row r="6" ht="20.1" customHeight="true" spans="1:4">
      <c r="A6" s="168" t="s">
        <v>8</v>
      </c>
      <c r="B6" s="165">
        <f>B7+B13+B24</f>
        <v>14096</v>
      </c>
      <c r="C6" s="169" t="s">
        <v>9</v>
      </c>
      <c r="D6" s="167">
        <f>SUM(D7:D9)</f>
        <v>30398</v>
      </c>
    </row>
    <row r="7" ht="20.1" customHeight="true" spans="1:4">
      <c r="A7" s="168" t="s">
        <v>10</v>
      </c>
      <c r="B7" s="170">
        <f>SUM(B8:B12)</f>
        <v>374</v>
      </c>
      <c r="C7" s="171" t="s">
        <v>11</v>
      </c>
      <c r="D7" s="146"/>
    </row>
    <row r="8" ht="20.1" customHeight="true" spans="1:4">
      <c r="A8" s="172" t="s">
        <v>12</v>
      </c>
      <c r="B8" s="170">
        <v>374</v>
      </c>
      <c r="C8" s="171" t="s">
        <v>13</v>
      </c>
      <c r="D8" s="146"/>
    </row>
    <row r="9" ht="20.1" customHeight="true" spans="1:4">
      <c r="A9" s="172" t="s">
        <v>14</v>
      </c>
      <c r="B9" s="173"/>
      <c r="C9" s="171" t="s">
        <v>15</v>
      </c>
      <c r="D9" s="146">
        <v>30398</v>
      </c>
    </row>
    <row r="10" ht="20.1" customHeight="true" spans="1:4">
      <c r="A10" s="172" t="s">
        <v>16</v>
      </c>
      <c r="B10" s="170"/>
      <c r="C10" s="169" t="s">
        <v>17</v>
      </c>
      <c r="D10" s="146">
        <f>SUM(D11)</f>
        <v>0</v>
      </c>
    </row>
    <row r="11" ht="20.1" customHeight="true" spans="1:4">
      <c r="A11" s="172" t="s">
        <v>18</v>
      </c>
      <c r="B11" s="170"/>
      <c r="C11" s="171" t="s">
        <v>19</v>
      </c>
      <c r="D11" s="146"/>
    </row>
    <row r="12" ht="30" spans="1:4">
      <c r="A12" s="172" t="s">
        <v>20</v>
      </c>
      <c r="B12" s="170"/>
      <c r="C12" s="171"/>
      <c r="D12" s="146"/>
    </row>
    <row r="13" ht="20.1" customHeight="true" spans="1:4">
      <c r="A13" s="168" t="s">
        <v>21</v>
      </c>
      <c r="B13" s="170">
        <f>SUM(B14:B23)</f>
        <v>13722</v>
      </c>
      <c r="C13" s="169"/>
      <c r="D13" s="174"/>
    </row>
    <row r="14" ht="20.1" customHeight="true" spans="1:4">
      <c r="A14" s="172" t="s">
        <v>22</v>
      </c>
      <c r="B14" s="170">
        <v>13722</v>
      </c>
      <c r="C14" s="169"/>
      <c r="D14" s="174"/>
    </row>
    <row r="15" ht="20.1" customHeight="true" spans="1:4">
      <c r="A15" s="172" t="s">
        <v>23</v>
      </c>
      <c r="B15" s="170"/>
      <c r="C15" s="171"/>
      <c r="D15" s="174"/>
    </row>
    <row r="16" ht="20.1" customHeight="true" spans="1:4">
      <c r="A16" s="172" t="s">
        <v>24</v>
      </c>
      <c r="B16" s="170"/>
      <c r="C16" s="171"/>
      <c r="D16" s="174"/>
    </row>
    <row r="17" ht="20.1" customHeight="true" spans="1:4">
      <c r="A17" s="172" t="s">
        <v>25</v>
      </c>
      <c r="B17" s="170"/>
      <c r="C17" s="171"/>
      <c r="D17" s="174"/>
    </row>
    <row r="18" ht="20.1" customHeight="true" spans="1:4">
      <c r="A18" s="172" t="s">
        <v>26</v>
      </c>
      <c r="B18" s="170"/>
      <c r="C18" s="171"/>
      <c r="D18" s="174"/>
    </row>
    <row r="19" ht="20.1" hidden="true" customHeight="true" spans="1:4">
      <c r="A19" s="172" t="s">
        <v>27</v>
      </c>
      <c r="B19" s="170"/>
      <c r="C19" s="171"/>
      <c r="D19" s="174"/>
    </row>
    <row r="20" ht="20.1" hidden="true" customHeight="true" spans="1:4">
      <c r="A20" s="172" t="s">
        <v>28</v>
      </c>
      <c r="B20" s="170"/>
      <c r="C20" s="171"/>
      <c r="D20" s="174"/>
    </row>
    <row r="21" ht="20.1" hidden="true" customHeight="true" spans="1:4">
      <c r="A21" s="172" t="s">
        <v>29</v>
      </c>
      <c r="B21" s="170"/>
      <c r="C21" s="171"/>
      <c r="D21" s="174"/>
    </row>
    <row r="22" ht="20.1" hidden="true" customHeight="true" spans="1:4">
      <c r="A22" s="172" t="s">
        <v>30</v>
      </c>
      <c r="B22" s="170"/>
      <c r="C22" s="171"/>
      <c r="D22" s="174"/>
    </row>
    <row r="23" ht="20.1" hidden="true" customHeight="true" spans="1:4">
      <c r="A23" s="172" t="s">
        <v>31</v>
      </c>
      <c r="B23" s="170"/>
      <c r="C23" s="171"/>
      <c r="D23" s="174"/>
    </row>
    <row r="24" ht="20.1" customHeight="true" spans="1:4">
      <c r="A24" s="168" t="s">
        <v>32</v>
      </c>
      <c r="B24" s="170"/>
      <c r="C24" s="169"/>
      <c r="D24" s="174"/>
    </row>
    <row r="25" ht="20.1" customHeight="true" spans="1:4">
      <c r="A25" s="168" t="s">
        <v>33</v>
      </c>
      <c r="B25" s="165"/>
      <c r="C25" s="171"/>
      <c r="D25" s="174"/>
    </row>
    <row r="26" ht="20.1" customHeight="true" spans="1:4">
      <c r="A26" s="168" t="s">
        <v>34</v>
      </c>
      <c r="B26" s="170">
        <f>SUM(B27:B28)</f>
        <v>670</v>
      </c>
      <c r="C26" s="171"/>
      <c r="D26" s="174"/>
    </row>
    <row r="27" ht="20.1" customHeight="true" spans="1:4">
      <c r="A27" s="172" t="s">
        <v>35</v>
      </c>
      <c r="B27" s="170">
        <v>670</v>
      </c>
      <c r="C27" s="171"/>
      <c r="D27" s="174"/>
    </row>
    <row r="28" ht="20.1" customHeight="true" spans="1:4">
      <c r="A28" s="172" t="s">
        <v>36</v>
      </c>
      <c r="B28" s="170"/>
      <c r="C28" s="171"/>
      <c r="D28" s="174"/>
    </row>
    <row r="29" ht="20.1" customHeight="true" spans="1:4">
      <c r="A29" s="175" t="s">
        <v>37</v>
      </c>
      <c r="B29" s="176">
        <v>0</v>
      </c>
      <c r="C29" s="177"/>
      <c r="D29" s="178"/>
    </row>
    <row r="33" spans="1:1">
      <c r="A33" s="39"/>
    </row>
  </sheetData>
  <mergeCells count="1">
    <mergeCell ref="A1:D1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opLeftCell="A7" workbookViewId="0">
      <selection activeCell="C20" sqref="C20"/>
    </sheetView>
  </sheetViews>
  <sheetFormatPr defaultColWidth="9" defaultRowHeight="13.5" outlineLevelCol="1"/>
  <cols>
    <col min="1" max="1" width="42.875" customWidth="true"/>
    <col min="2" max="2" width="29.625" customWidth="true"/>
  </cols>
  <sheetData>
    <row r="1" ht="26.25" spans="1:2">
      <c r="A1" s="13" t="s">
        <v>38</v>
      </c>
      <c r="B1" s="13"/>
    </row>
    <row r="2" ht="19.5" spans="2:2">
      <c r="B2" s="156" t="s">
        <v>1</v>
      </c>
    </row>
    <row r="3" ht="20.1" customHeight="true" spans="1:2">
      <c r="A3" s="157" t="s">
        <v>39</v>
      </c>
      <c r="B3" s="158" t="s">
        <v>40</v>
      </c>
    </row>
    <row r="4" ht="20.1" customHeight="true" spans="1:2">
      <c r="A4" s="131" t="s">
        <v>41</v>
      </c>
      <c r="B4" s="144">
        <f>SUM(B5:B15)</f>
        <v>50000</v>
      </c>
    </row>
    <row r="5" ht="20.1" customHeight="true" spans="1:2">
      <c r="A5" s="132" t="s">
        <v>42</v>
      </c>
      <c r="B5" s="147">
        <v>17150</v>
      </c>
    </row>
    <row r="6" ht="20.1" customHeight="true" spans="1:2">
      <c r="A6" s="132" t="s">
        <v>43</v>
      </c>
      <c r="B6" s="147">
        <v>5000</v>
      </c>
    </row>
    <row r="7" ht="20.1" customHeight="true" spans="1:2">
      <c r="A7" s="132" t="s">
        <v>44</v>
      </c>
      <c r="B7" s="147">
        <v>500</v>
      </c>
    </row>
    <row r="8" ht="20.1" customHeight="true" spans="1:2">
      <c r="A8" s="132" t="s">
        <v>45</v>
      </c>
      <c r="B8" s="147">
        <v>3000</v>
      </c>
    </row>
    <row r="9" ht="20.1" customHeight="true" spans="1:2">
      <c r="A9" s="132" t="s">
        <v>46</v>
      </c>
      <c r="B9" s="147">
        <v>8500</v>
      </c>
    </row>
    <row r="10" ht="20.1" customHeight="true" spans="1:2">
      <c r="A10" s="132" t="s">
        <v>47</v>
      </c>
      <c r="B10" s="147">
        <v>2500</v>
      </c>
    </row>
    <row r="11" ht="20.1" customHeight="true" spans="1:2">
      <c r="A11" s="132" t="s">
        <v>48</v>
      </c>
      <c r="B11" s="147">
        <v>8500</v>
      </c>
    </row>
    <row r="12" ht="20.1" customHeight="true" spans="1:2">
      <c r="A12" s="132" t="s">
        <v>49</v>
      </c>
      <c r="B12" s="147">
        <v>500</v>
      </c>
    </row>
    <row r="13" ht="20.1" customHeight="true" spans="1:2">
      <c r="A13" s="132" t="s">
        <v>50</v>
      </c>
      <c r="B13" s="147">
        <v>1200</v>
      </c>
    </row>
    <row r="14" ht="20.1" customHeight="true" spans="1:2">
      <c r="A14" s="132" t="s">
        <v>51</v>
      </c>
      <c r="B14" s="147">
        <v>2500</v>
      </c>
    </row>
    <row r="15" ht="20.1" customHeight="true" spans="1:2">
      <c r="A15" s="132" t="s">
        <v>52</v>
      </c>
      <c r="B15" s="147">
        <v>650</v>
      </c>
    </row>
    <row r="16" ht="20.1" customHeight="true" spans="1:2">
      <c r="A16" s="131" t="s">
        <v>53</v>
      </c>
      <c r="B16" s="144">
        <f>SUM(B17:B20)</f>
        <v>26032</v>
      </c>
    </row>
    <row r="17" ht="20.1" customHeight="true" spans="1:2">
      <c r="A17" s="132" t="s">
        <v>54</v>
      </c>
      <c r="B17" s="147">
        <v>12232</v>
      </c>
    </row>
    <row r="18" ht="20.1" customHeight="true" spans="1:2">
      <c r="A18" s="132" t="s">
        <v>55</v>
      </c>
      <c r="B18" s="147">
        <v>600</v>
      </c>
    </row>
    <row r="19" ht="20.1" customHeight="true" spans="1:2">
      <c r="A19" s="132" t="s">
        <v>56</v>
      </c>
      <c r="B19" s="147">
        <v>200</v>
      </c>
    </row>
    <row r="20" ht="20.1" customHeight="true" spans="1:2">
      <c r="A20" s="132" t="s">
        <v>57</v>
      </c>
      <c r="B20" s="147">
        <v>13000</v>
      </c>
    </row>
    <row r="21" ht="20.1" customHeight="true" spans="1:2">
      <c r="A21" s="110" t="s">
        <v>58</v>
      </c>
      <c r="B21" s="159">
        <f>B4+B16</f>
        <v>76032</v>
      </c>
    </row>
  </sheetData>
  <mergeCells count="1">
    <mergeCell ref="A1:B1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opLeftCell="A28" workbookViewId="0">
      <selection activeCell="B14" sqref="B14"/>
    </sheetView>
  </sheetViews>
  <sheetFormatPr defaultColWidth="9" defaultRowHeight="13.5" outlineLevelCol="4"/>
  <cols>
    <col min="1" max="1" width="11.5" customWidth="true"/>
    <col min="2" max="2" width="35.75" customWidth="true"/>
    <col min="3" max="4" width="11.5" customWidth="true"/>
    <col min="5" max="5" width="6.375" customWidth="true"/>
  </cols>
  <sheetData>
    <row r="1" ht="39.75" customHeight="true" spans="1:5">
      <c r="A1" s="57" t="s">
        <v>59</v>
      </c>
      <c r="B1" s="57"/>
      <c r="C1" s="57"/>
      <c r="D1" s="57"/>
      <c r="E1" s="57"/>
    </row>
    <row r="2" ht="20.25" customHeight="true" spans="1:5">
      <c r="A2" s="152"/>
      <c r="E2" s="152" t="s">
        <v>1</v>
      </c>
    </row>
    <row r="3" ht="31.5" spans="1:5">
      <c r="A3" s="153" t="s">
        <v>60</v>
      </c>
      <c r="B3" s="153" t="s">
        <v>61</v>
      </c>
      <c r="C3" s="153" t="s">
        <v>62</v>
      </c>
      <c r="D3" s="153" t="s">
        <v>63</v>
      </c>
      <c r="E3" s="153" t="s">
        <v>64</v>
      </c>
    </row>
    <row r="4" ht="15.75" spans="1:5">
      <c r="A4" s="154"/>
      <c r="B4" s="154" t="s">
        <v>65</v>
      </c>
      <c r="C4" s="155">
        <f t="shared" ref="C4:C35" si="0">D4+E4</f>
        <v>60400</v>
      </c>
      <c r="D4" s="155">
        <f>D5+D24+D31+D37+D45+D51+D65+D77+D84+D90+D97+D101+D104+D106+D108+D111+D114+D117+D118</f>
        <v>60400</v>
      </c>
      <c r="E4" s="155">
        <f>E5+E24+E31+E37+E45+E51+E65+E77+E84+E90+E97+E101+E104+E106+E108+E111+E114+E117+E118</f>
        <v>0</v>
      </c>
    </row>
    <row r="5" ht="15.75" spans="1:5">
      <c r="A5" s="154">
        <v>201</v>
      </c>
      <c r="B5" s="154" t="s">
        <v>66</v>
      </c>
      <c r="C5" s="155">
        <f t="shared" si="0"/>
        <v>11714</v>
      </c>
      <c r="D5" s="155">
        <f>SUM(D6:D23)</f>
        <v>11714</v>
      </c>
      <c r="E5" s="155">
        <f>SUM(E6:E23)</f>
        <v>0</v>
      </c>
    </row>
    <row r="6" ht="15.75" spans="1:5">
      <c r="A6" s="154">
        <v>20103</v>
      </c>
      <c r="B6" s="154" t="s">
        <v>67</v>
      </c>
      <c r="C6" s="155">
        <f t="shared" si="0"/>
        <v>3383</v>
      </c>
      <c r="D6" s="147">
        <v>3383</v>
      </c>
      <c r="E6" s="147">
        <v>0</v>
      </c>
    </row>
    <row r="7" ht="15.75" spans="1:5">
      <c r="A7" s="154">
        <v>20104</v>
      </c>
      <c r="B7" s="154" t="s">
        <v>68</v>
      </c>
      <c r="C7" s="155">
        <f t="shared" si="0"/>
        <v>4440</v>
      </c>
      <c r="D7" s="147">
        <v>4440</v>
      </c>
      <c r="E7" s="147">
        <v>0</v>
      </c>
    </row>
    <row r="8" ht="15.75" spans="1:5">
      <c r="A8" s="154">
        <v>20105</v>
      </c>
      <c r="B8" s="154" t="s">
        <v>69</v>
      </c>
      <c r="C8" s="155">
        <f t="shared" si="0"/>
        <v>0</v>
      </c>
      <c r="D8" s="155"/>
      <c r="E8" s="155">
        <v>0</v>
      </c>
    </row>
    <row r="9" ht="15.75" spans="1:5">
      <c r="A9" s="154">
        <v>20106</v>
      </c>
      <c r="B9" s="154" t="s">
        <v>70</v>
      </c>
      <c r="C9" s="155">
        <f t="shared" si="0"/>
        <v>814</v>
      </c>
      <c r="D9" s="147">
        <v>814</v>
      </c>
      <c r="E9" s="147">
        <v>0</v>
      </c>
    </row>
    <row r="10" ht="15.75" spans="1:5">
      <c r="A10" s="154">
        <v>20107</v>
      </c>
      <c r="B10" s="154" t="s">
        <v>71</v>
      </c>
      <c r="C10" s="155">
        <f t="shared" si="0"/>
        <v>400</v>
      </c>
      <c r="D10" s="147">
        <v>400</v>
      </c>
      <c r="E10" s="147">
        <v>0</v>
      </c>
    </row>
    <row r="11" ht="15.75" spans="1:5">
      <c r="A11" s="154">
        <v>20108</v>
      </c>
      <c r="B11" s="154" t="s">
        <v>72</v>
      </c>
      <c r="C11" s="155">
        <f t="shared" si="0"/>
        <v>0</v>
      </c>
      <c r="D11" s="155"/>
      <c r="E11" s="155">
        <v>0</v>
      </c>
    </row>
    <row r="12" ht="15.75" spans="1:5">
      <c r="A12" s="154">
        <v>20109</v>
      </c>
      <c r="B12" s="154" t="s">
        <v>73</v>
      </c>
      <c r="C12" s="155">
        <f t="shared" si="0"/>
        <v>0</v>
      </c>
      <c r="D12" s="155"/>
      <c r="E12" s="155">
        <v>0</v>
      </c>
    </row>
    <row r="13" ht="15.75" spans="1:5">
      <c r="A13" s="154">
        <v>20111</v>
      </c>
      <c r="B13" s="154" t="s">
        <v>74</v>
      </c>
      <c r="C13" s="155">
        <f t="shared" si="0"/>
        <v>651</v>
      </c>
      <c r="D13" s="147">
        <v>651</v>
      </c>
      <c r="E13" s="147">
        <v>0</v>
      </c>
    </row>
    <row r="14" ht="15.75" spans="1:5">
      <c r="A14" s="154">
        <v>20113</v>
      </c>
      <c r="B14" s="154" t="s">
        <v>75</v>
      </c>
      <c r="C14" s="155">
        <f t="shared" si="0"/>
        <v>1929</v>
      </c>
      <c r="D14" s="147">
        <v>1929</v>
      </c>
      <c r="E14" s="147">
        <v>0</v>
      </c>
    </row>
    <row r="15" ht="15.75" spans="1:5">
      <c r="A15" s="154">
        <v>20126</v>
      </c>
      <c r="B15" s="154" t="s">
        <v>76</v>
      </c>
      <c r="C15" s="155">
        <f t="shared" si="0"/>
        <v>0</v>
      </c>
      <c r="D15" s="155"/>
      <c r="E15" s="155">
        <v>0</v>
      </c>
    </row>
    <row r="16" ht="15.75" spans="1:5">
      <c r="A16" s="154">
        <v>20129</v>
      </c>
      <c r="B16" s="154" t="s">
        <v>77</v>
      </c>
      <c r="C16" s="155">
        <f t="shared" si="0"/>
        <v>0</v>
      </c>
      <c r="D16" s="155"/>
      <c r="E16" s="155">
        <v>0</v>
      </c>
    </row>
    <row r="17" ht="15.75" spans="1:5">
      <c r="A17" s="154">
        <v>20131</v>
      </c>
      <c r="B17" s="154" t="s">
        <v>78</v>
      </c>
      <c r="C17" s="155">
        <f t="shared" si="0"/>
        <v>0</v>
      </c>
      <c r="D17" s="155"/>
      <c r="E17" s="155">
        <v>0</v>
      </c>
    </row>
    <row r="18" ht="15.75" spans="1:5">
      <c r="A18" s="154">
        <v>20132</v>
      </c>
      <c r="B18" s="154" t="s">
        <v>79</v>
      </c>
      <c r="C18" s="155">
        <f t="shared" si="0"/>
        <v>0</v>
      </c>
      <c r="D18" s="155"/>
      <c r="E18" s="155">
        <v>0</v>
      </c>
    </row>
    <row r="19" ht="15.75" spans="1:5">
      <c r="A19" s="154">
        <v>20133</v>
      </c>
      <c r="B19" s="154" t="s">
        <v>80</v>
      </c>
      <c r="C19" s="155">
        <f t="shared" si="0"/>
        <v>0</v>
      </c>
      <c r="D19" s="155"/>
      <c r="E19" s="155">
        <v>0</v>
      </c>
    </row>
    <row r="20" ht="15.75" spans="1:5">
      <c r="A20" s="154">
        <v>20134</v>
      </c>
      <c r="B20" s="154" t="s">
        <v>81</v>
      </c>
      <c r="C20" s="155">
        <f t="shared" si="0"/>
        <v>0</v>
      </c>
      <c r="D20" s="155"/>
      <c r="E20" s="155">
        <v>0</v>
      </c>
    </row>
    <row r="21" ht="15.75" spans="1:5">
      <c r="A21" s="154">
        <v>20136</v>
      </c>
      <c r="B21" s="154" t="s">
        <v>82</v>
      </c>
      <c r="C21" s="155">
        <f t="shared" si="0"/>
        <v>0</v>
      </c>
      <c r="D21" s="155"/>
      <c r="E21" s="155">
        <v>0</v>
      </c>
    </row>
    <row r="22" ht="15.75" spans="1:5">
      <c r="A22" s="154">
        <v>20138</v>
      </c>
      <c r="B22" s="154" t="s">
        <v>83</v>
      </c>
      <c r="C22" s="155">
        <f t="shared" si="0"/>
        <v>97</v>
      </c>
      <c r="D22" s="155">
        <v>97</v>
      </c>
      <c r="E22" s="155">
        <v>0</v>
      </c>
    </row>
    <row r="23" ht="15.75" spans="1:5">
      <c r="A23" s="154">
        <v>20199</v>
      </c>
      <c r="B23" s="154" t="s">
        <v>84</v>
      </c>
      <c r="C23" s="155">
        <f t="shared" si="0"/>
        <v>0</v>
      </c>
      <c r="D23" s="155"/>
      <c r="E23" s="155">
        <v>0</v>
      </c>
    </row>
    <row r="24" ht="15.75" spans="1:5">
      <c r="A24" s="154">
        <v>204</v>
      </c>
      <c r="B24" s="154" t="s">
        <v>85</v>
      </c>
      <c r="C24" s="155">
        <f t="shared" si="0"/>
        <v>572</v>
      </c>
      <c r="D24" s="155">
        <f>SUM(D25:D30)</f>
        <v>572</v>
      </c>
      <c r="E24" s="155">
        <f>SUM(E25:E30)</f>
        <v>0</v>
      </c>
    </row>
    <row r="25" ht="15.75" spans="1:5">
      <c r="A25" s="154">
        <v>20401</v>
      </c>
      <c r="B25" s="154" t="s">
        <v>86</v>
      </c>
      <c r="C25" s="155">
        <f t="shared" si="0"/>
        <v>0</v>
      </c>
      <c r="D25" s="155"/>
      <c r="E25" s="155">
        <v>0</v>
      </c>
    </row>
    <row r="26" ht="15.75" spans="1:5">
      <c r="A26" s="154">
        <v>20402</v>
      </c>
      <c r="B26" s="154" t="s">
        <v>87</v>
      </c>
      <c r="C26" s="155">
        <f t="shared" si="0"/>
        <v>572</v>
      </c>
      <c r="D26" s="155">
        <v>572</v>
      </c>
      <c r="E26" s="155">
        <v>0</v>
      </c>
    </row>
    <row r="27" ht="15.75" spans="1:5">
      <c r="A27" s="154">
        <v>20403</v>
      </c>
      <c r="B27" s="154" t="s">
        <v>88</v>
      </c>
      <c r="C27" s="155">
        <f t="shared" si="0"/>
        <v>0</v>
      </c>
      <c r="D27" s="155"/>
      <c r="E27" s="155">
        <v>0</v>
      </c>
    </row>
    <row r="28" ht="15.75" spans="1:5">
      <c r="A28" s="154">
        <v>20404</v>
      </c>
      <c r="B28" s="154" t="s">
        <v>89</v>
      </c>
      <c r="C28" s="155">
        <f t="shared" si="0"/>
        <v>0</v>
      </c>
      <c r="D28" s="155"/>
      <c r="E28" s="155">
        <v>0</v>
      </c>
    </row>
    <row r="29" ht="15.75" spans="1:5">
      <c r="A29" s="154">
        <v>20405</v>
      </c>
      <c r="B29" s="154" t="s">
        <v>90</v>
      </c>
      <c r="C29" s="155">
        <f t="shared" si="0"/>
        <v>0</v>
      </c>
      <c r="D29" s="155"/>
      <c r="E29" s="155">
        <v>0</v>
      </c>
    </row>
    <row r="30" ht="15.75" spans="1:5">
      <c r="A30" s="154">
        <v>20406</v>
      </c>
      <c r="B30" s="154" t="s">
        <v>91</v>
      </c>
      <c r="C30" s="155">
        <f t="shared" si="0"/>
        <v>0</v>
      </c>
      <c r="D30" s="155"/>
      <c r="E30" s="155">
        <v>0</v>
      </c>
    </row>
    <row r="31" ht="15.75" spans="1:5">
      <c r="A31" s="154">
        <v>205</v>
      </c>
      <c r="B31" s="154" t="s">
        <v>92</v>
      </c>
      <c r="C31" s="155">
        <f t="shared" si="0"/>
        <v>0</v>
      </c>
      <c r="D31" s="155">
        <f>SUM(D32:D36)</f>
        <v>0</v>
      </c>
      <c r="E31" s="155">
        <f>SUM(E32:E36)</f>
        <v>0</v>
      </c>
    </row>
    <row r="32" ht="15.75" spans="1:5">
      <c r="A32" s="154">
        <v>20501</v>
      </c>
      <c r="B32" s="154" t="s">
        <v>93</v>
      </c>
      <c r="C32" s="155">
        <f t="shared" si="0"/>
        <v>0</v>
      </c>
      <c r="D32" s="155"/>
      <c r="E32" s="155">
        <v>0</v>
      </c>
    </row>
    <row r="33" ht="15.75" spans="1:5">
      <c r="A33" s="154">
        <v>20502</v>
      </c>
      <c r="B33" s="154" t="s">
        <v>94</v>
      </c>
      <c r="C33" s="155">
        <f t="shared" si="0"/>
        <v>0</v>
      </c>
      <c r="D33" s="155"/>
      <c r="E33" s="155">
        <v>0</v>
      </c>
    </row>
    <row r="34" ht="15.75" spans="1:5">
      <c r="A34" s="154">
        <v>20503</v>
      </c>
      <c r="B34" s="154" t="s">
        <v>95</v>
      </c>
      <c r="C34" s="155">
        <f t="shared" si="0"/>
        <v>0</v>
      </c>
      <c r="D34" s="155"/>
      <c r="E34" s="155">
        <v>0</v>
      </c>
    </row>
    <row r="35" ht="15.75" spans="1:5">
      <c r="A35" s="154">
        <v>20507</v>
      </c>
      <c r="B35" s="154" t="s">
        <v>96</v>
      </c>
      <c r="C35" s="155">
        <f t="shared" si="0"/>
        <v>0</v>
      </c>
      <c r="D35" s="155"/>
      <c r="E35" s="155">
        <v>0</v>
      </c>
    </row>
    <row r="36" ht="15.75" spans="1:5">
      <c r="A36" s="154">
        <v>20509</v>
      </c>
      <c r="B36" s="154" t="s">
        <v>97</v>
      </c>
      <c r="C36" s="155">
        <f t="shared" ref="C36:C67" si="1">D36+E36</f>
        <v>0</v>
      </c>
      <c r="D36" s="155"/>
      <c r="E36" s="155">
        <v>0</v>
      </c>
    </row>
    <row r="37" ht="15.75" spans="1:5">
      <c r="A37" s="154">
        <v>206</v>
      </c>
      <c r="B37" s="154" t="s">
        <v>98</v>
      </c>
      <c r="C37" s="155">
        <f t="shared" si="1"/>
        <v>3661</v>
      </c>
      <c r="D37" s="155">
        <f>SUM(D38:D44)</f>
        <v>3661</v>
      </c>
      <c r="E37" s="155">
        <f>SUM(E38:E44)</f>
        <v>0</v>
      </c>
    </row>
    <row r="38" ht="15.75" spans="1:5">
      <c r="A38" s="154">
        <v>20601</v>
      </c>
      <c r="B38" s="154" t="s">
        <v>99</v>
      </c>
      <c r="C38" s="155">
        <f t="shared" si="1"/>
        <v>216</v>
      </c>
      <c r="D38" s="155">
        <v>216</v>
      </c>
      <c r="E38" s="155">
        <v>0</v>
      </c>
    </row>
    <row r="39" ht="15.75" spans="1:5">
      <c r="A39" s="154">
        <v>20602</v>
      </c>
      <c r="B39" s="154" t="s">
        <v>100</v>
      </c>
      <c r="C39" s="155">
        <f t="shared" si="1"/>
        <v>0</v>
      </c>
      <c r="D39" s="155"/>
      <c r="E39" s="155">
        <v>0</v>
      </c>
    </row>
    <row r="40" ht="15.75" spans="1:5">
      <c r="A40" s="154">
        <v>20603</v>
      </c>
      <c r="B40" s="154" t="s">
        <v>101</v>
      </c>
      <c r="C40" s="155">
        <f t="shared" si="1"/>
        <v>0</v>
      </c>
      <c r="D40" s="155"/>
      <c r="E40" s="155">
        <v>0</v>
      </c>
    </row>
    <row r="41" ht="15.75" spans="1:5">
      <c r="A41" s="154">
        <v>20604</v>
      </c>
      <c r="B41" s="154" t="s">
        <v>102</v>
      </c>
      <c r="C41" s="155">
        <f t="shared" si="1"/>
        <v>0</v>
      </c>
      <c r="D41" s="155"/>
      <c r="E41" s="155">
        <v>0</v>
      </c>
    </row>
    <row r="42" ht="15.75" spans="1:5">
      <c r="A42" s="154">
        <v>20605</v>
      </c>
      <c r="B42" s="154" t="s">
        <v>103</v>
      </c>
      <c r="C42" s="155">
        <f t="shared" si="1"/>
        <v>435</v>
      </c>
      <c r="D42" s="155">
        <v>435</v>
      </c>
      <c r="E42" s="155">
        <v>0</v>
      </c>
    </row>
    <row r="43" ht="15.75" spans="1:5">
      <c r="A43" s="154">
        <v>20607</v>
      </c>
      <c r="B43" s="154" t="s">
        <v>104</v>
      </c>
      <c r="C43" s="155">
        <f t="shared" si="1"/>
        <v>10</v>
      </c>
      <c r="D43" s="155">
        <v>10</v>
      </c>
      <c r="E43" s="155">
        <v>0</v>
      </c>
    </row>
    <row r="44" ht="15.75" spans="1:5">
      <c r="A44" s="154">
        <v>20608</v>
      </c>
      <c r="B44" s="154" t="s">
        <v>105</v>
      </c>
      <c r="C44" s="155">
        <f t="shared" si="1"/>
        <v>3000</v>
      </c>
      <c r="D44" s="155">
        <v>3000</v>
      </c>
      <c r="E44" s="155">
        <v>0</v>
      </c>
    </row>
    <row r="45" ht="15.75" spans="1:5">
      <c r="A45" s="154">
        <v>207</v>
      </c>
      <c r="B45" s="154" t="s">
        <v>106</v>
      </c>
      <c r="C45" s="155">
        <f t="shared" si="1"/>
        <v>0</v>
      </c>
      <c r="D45" s="155">
        <f>SUM(D46:D50)</f>
        <v>0</v>
      </c>
      <c r="E45" s="155">
        <f>SUM(E46:E50)</f>
        <v>0</v>
      </c>
    </row>
    <row r="46" ht="15.75" spans="1:5">
      <c r="A46" s="154">
        <v>20701</v>
      </c>
      <c r="B46" s="154" t="s">
        <v>107</v>
      </c>
      <c r="C46" s="155">
        <f t="shared" si="1"/>
        <v>0</v>
      </c>
      <c r="D46" s="155"/>
      <c r="E46" s="155">
        <v>0</v>
      </c>
    </row>
    <row r="47" ht="15.75" spans="1:5">
      <c r="A47" s="154">
        <v>20703</v>
      </c>
      <c r="B47" s="154" t="s">
        <v>108</v>
      </c>
      <c r="C47" s="155">
        <f t="shared" si="1"/>
        <v>0</v>
      </c>
      <c r="D47" s="155"/>
      <c r="E47" s="155">
        <v>0</v>
      </c>
    </row>
    <row r="48" ht="15.75" spans="1:5">
      <c r="A48" s="154">
        <v>20706</v>
      </c>
      <c r="B48" s="154" t="s">
        <v>109</v>
      </c>
      <c r="C48" s="155">
        <f t="shared" si="1"/>
        <v>0</v>
      </c>
      <c r="D48" s="155"/>
      <c r="E48" s="155">
        <v>0</v>
      </c>
    </row>
    <row r="49" ht="15.75" spans="1:5">
      <c r="A49" s="154">
        <v>20708</v>
      </c>
      <c r="B49" s="154" t="s">
        <v>110</v>
      </c>
      <c r="C49" s="155">
        <f t="shared" si="1"/>
        <v>0</v>
      </c>
      <c r="D49" s="155"/>
      <c r="E49" s="155">
        <v>0</v>
      </c>
    </row>
    <row r="50" ht="15.75" spans="1:5">
      <c r="A50" s="154">
        <v>20799</v>
      </c>
      <c r="B50" s="154" t="s">
        <v>111</v>
      </c>
      <c r="C50" s="155">
        <f t="shared" si="1"/>
        <v>0</v>
      </c>
      <c r="D50" s="155"/>
      <c r="E50" s="155">
        <v>0</v>
      </c>
    </row>
    <row r="51" ht="15.75" spans="1:5">
      <c r="A51" s="154">
        <v>208</v>
      </c>
      <c r="B51" s="154" t="s">
        <v>112</v>
      </c>
      <c r="C51" s="155">
        <f t="shared" si="1"/>
        <v>1515</v>
      </c>
      <c r="D51" s="155">
        <f>SUM(D52:D64)</f>
        <v>1515</v>
      </c>
      <c r="E51" s="155">
        <f>SUM(E52:E64)</f>
        <v>0</v>
      </c>
    </row>
    <row r="52" ht="15.75" spans="1:5">
      <c r="A52" s="154">
        <v>20801</v>
      </c>
      <c r="B52" s="154" t="s">
        <v>113</v>
      </c>
      <c r="C52" s="155">
        <f t="shared" si="1"/>
        <v>465</v>
      </c>
      <c r="D52" s="155">
        <v>465</v>
      </c>
      <c r="E52" s="155">
        <v>0</v>
      </c>
    </row>
    <row r="53" ht="15.75" spans="1:5">
      <c r="A53" s="154">
        <v>20802</v>
      </c>
      <c r="B53" s="154" t="s">
        <v>114</v>
      </c>
      <c r="C53" s="155">
        <f t="shared" si="1"/>
        <v>0</v>
      </c>
      <c r="D53" s="155"/>
      <c r="E53" s="155">
        <v>0</v>
      </c>
    </row>
    <row r="54" ht="15.75" spans="1:5">
      <c r="A54" s="154">
        <v>20805</v>
      </c>
      <c r="B54" s="154" t="s">
        <v>115</v>
      </c>
      <c r="C54" s="155">
        <f t="shared" si="1"/>
        <v>0</v>
      </c>
      <c r="D54" s="155"/>
      <c r="E54" s="155">
        <v>0</v>
      </c>
    </row>
    <row r="55" ht="15.75" spans="1:5">
      <c r="A55" s="154">
        <v>20807</v>
      </c>
      <c r="B55" s="154" t="s">
        <v>116</v>
      </c>
      <c r="C55" s="155">
        <f t="shared" si="1"/>
        <v>0</v>
      </c>
      <c r="D55" s="155"/>
      <c r="E55" s="155">
        <v>0</v>
      </c>
    </row>
    <row r="56" ht="15.75" spans="1:5">
      <c r="A56" s="154">
        <v>20808</v>
      </c>
      <c r="B56" s="154" t="s">
        <v>117</v>
      </c>
      <c r="C56" s="155">
        <f t="shared" si="1"/>
        <v>0</v>
      </c>
      <c r="D56" s="155"/>
      <c r="E56" s="155">
        <v>0</v>
      </c>
    </row>
    <row r="57" ht="15.75" spans="1:5">
      <c r="A57" s="154">
        <v>20809</v>
      </c>
      <c r="B57" s="154" t="s">
        <v>118</v>
      </c>
      <c r="C57" s="155">
        <f t="shared" si="1"/>
        <v>0</v>
      </c>
      <c r="D57" s="155"/>
      <c r="E57" s="155">
        <v>0</v>
      </c>
    </row>
    <row r="58" ht="15.75" spans="1:5">
      <c r="A58" s="154">
        <v>20810</v>
      </c>
      <c r="B58" s="154" t="s">
        <v>119</v>
      </c>
      <c r="C58" s="155">
        <f t="shared" si="1"/>
        <v>0</v>
      </c>
      <c r="D58" s="155"/>
      <c r="E58" s="155">
        <v>0</v>
      </c>
    </row>
    <row r="59" ht="15.75" spans="1:5">
      <c r="A59" s="154">
        <v>20811</v>
      </c>
      <c r="B59" s="154" t="s">
        <v>120</v>
      </c>
      <c r="C59" s="155">
        <f t="shared" si="1"/>
        <v>0</v>
      </c>
      <c r="D59" s="155"/>
      <c r="E59" s="155">
        <v>0</v>
      </c>
    </row>
    <row r="60" ht="15.75" spans="1:5">
      <c r="A60" s="154">
        <v>20819</v>
      </c>
      <c r="B60" s="154" t="s">
        <v>121</v>
      </c>
      <c r="C60" s="155">
        <f t="shared" si="1"/>
        <v>0</v>
      </c>
      <c r="D60" s="155"/>
      <c r="E60" s="155">
        <v>0</v>
      </c>
    </row>
    <row r="61" ht="15.75" spans="1:5">
      <c r="A61" s="154">
        <v>20820</v>
      </c>
      <c r="B61" s="154" t="s">
        <v>122</v>
      </c>
      <c r="C61" s="155">
        <f t="shared" si="1"/>
        <v>0</v>
      </c>
      <c r="D61" s="155"/>
      <c r="E61" s="155">
        <v>0</v>
      </c>
    </row>
    <row r="62" ht="15.75" spans="1:5">
      <c r="A62" s="154">
        <v>20826</v>
      </c>
      <c r="B62" s="154" t="s">
        <v>123</v>
      </c>
      <c r="C62" s="155">
        <f t="shared" si="1"/>
        <v>0</v>
      </c>
      <c r="D62" s="155"/>
      <c r="E62" s="155">
        <v>0</v>
      </c>
    </row>
    <row r="63" ht="15.75" spans="1:5">
      <c r="A63" s="154">
        <v>20828</v>
      </c>
      <c r="B63" s="154" t="s">
        <v>124</v>
      </c>
      <c r="C63" s="155">
        <f t="shared" si="1"/>
        <v>0</v>
      </c>
      <c r="D63" s="155"/>
      <c r="E63" s="155">
        <v>0</v>
      </c>
    </row>
    <row r="64" ht="15.75" spans="1:5">
      <c r="A64" s="154">
        <v>20899</v>
      </c>
      <c r="B64" s="154" t="s">
        <v>125</v>
      </c>
      <c r="C64" s="155">
        <f t="shared" si="1"/>
        <v>1050</v>
      </c>
      <c r="D64" s="155">
        <v>1050</v>
      </c>
      <c r="E64" s="155">
        <v>0</v>
      </c>
    </row>
    <row r="65" ht="15.75" spans="1:5">
      <c r="A65" s="154">
        <v>210</v>
      </c>
      <c r="B65" s="154" t="s">
        <v>126</v>
      </c>
      <c r="C65" s="155">
        <f t="shared" si="1"/>
        <v>1200</v>
      </c>
      <c r="D65" s="155">
        <f>SUM(D66:D76)</f>
        <v>1200</v>
      </c>
      <c r="E65" s="155">
        <f>SUM(E66:E76)</f>
        <v>0</v>
      </c>
    </row>
    <row r="66" ht="15.75" spans="1:5">
      <c r="A66" s="154">
        <v>21001</v>
      </c>
      <c r="B66" s="154" t="s">
        <v>127</v>
      </c>
      <c r="C66" s="155">
        <f t="shared" si="1"/>
        <v>0</v>
      </c>
      <c r="D66" s="155"/>
      <c r="E66" s="155">
        <v>0</v>
      </c>
    </row>
    <row r="67" ht="15.75" spans="1:5">
      <c r="A67" s="154">
        <v>21002</v>
      </c>
      <c r="B67" s="154" t="s">
        <v>128</v>
      </c>
      <c r="C67" s="155">
        <f t="shared" si="1"/>
        <v>0</v>
      </c>
      <c r="D67" s="155"/>
      <c r="E67" s="155">
        <v>0</v>
      </c>
    </row>
    <row r="68" ht="15.75" spans="1:5">
      <c r="A68" s="154">
        <v>21003</v>
      </c>
      <c r="B68" s="154" t="s">
        <v>129</v>
      </c>
      <c r="C68" s="155">
        <f t="shared" ref="C68:C100" si="2">D68+E68</f>
        <v>0</v>
      </c>
      <c r="D68" s="155"/>
      <c r="E68" s="155">
        <v>0</v>
      </c>
    </row>
    <row r="69" ht="15.75" spans="1:5">
      <c r="A69" s="154">
        <v>21004</v>
      </c>
      <c r="B69" s="154" t="s">
        <v>130</v>
      </c>
      <c r="C69" s="155">
        <f t="shared" si="2"/>
        <v>1200</v>
      </c>
      <c r="D69" s="155">
        <v>1200</v>
      </c>
      <c r="E69" s="155">
        <v>0</v>
      </c>
    </row>
    <row r="70" ht="15.75" spans="1:5">
      <c r="A70" s="154">
        <v>21006</v>
      </c>
      <c r="B70" s="154" t="s">
        <v>131</v>
      </c>
      <c r="C70" s="155">
        <f t="shared" si="2"/>
        <v>0</v>
      </c>
      <c r="D70" s="155"/>
      <c r="E70" s="155">
        <v>0</v>
      </c>
    </row>
    <row r="71" ht="15.75" spans="1:5">
      <c r="A71" s="154">
        <v>21007</v>
      </c>
      <c r="B71" s="154" t="s">
        <v>132</v>
      </c>
      <c r="C71" s="155">
        <f t="shared" si="2"/>
        <v>0</v>
      </c>
      <c r="D71" s="155"/>
      <c r="E71" s="155">
        <v>0</v>
      </c>
    </row>
    <row r="72" ht="15.75" spans="1:5">
      <c r="A72" s="154">
        <v>21011</v>
      </c>
      <c r="B72" s="154" t="s">
        <v>133</v>
      </c>
      <c r="C72" s="155">
        <f t="shared" si="2"/>
        <v>0</v>
      </c>
      <c r="D72" s="155"/>
      <c r="E72" s="155">
        <v>0</v>
      </c>
    </row>
    <row r="73" ht="15.75" spans="1:5">
      <c r="A73" s="154">
        <v>21012</v>
      </c>
      <c r="B73" s="154" t="s">
        <v>134</v>
      </c>
      <c r="C73" s="155">
        <f t="shared" si="2"/>
        <v>0</v>
      </c>
      <c r="D73" s="155"/>
      <c r="E73" s="155">
        <v>0</v>
      </c>
    </row>
    <row r="74" ht="15.75" spans="1:5">
      <c r="A74" s="154">
        <v>21013</v>
      </c>
      <c r="B74" s="154" t="s">
        <v>135</v>
      </c>
      <c r="C74" s="155">
        <f t="shared" si="2"/>
        <v>0</v>
      </c>
      <c r="D74" s="155"/>
      <c r="E74" s="155">
        <v>0</v>
      </c>
    </row>
    <row r="75" ht="15.75" spans="1:5">
      <c r="A75" s="154">
        <v>21014</v>
      </c>
      <c r="B75" s="154" t="s">
        <v>136</v>
      </c>
      <c r="C75" s="155">
        <f t="shared" si="2"/>
        <v>0</v>
      </c>
      <c r="D75" s="155"/>
      <c r="E75" s="155">
        <v>0</v>
      </c>
    </row>
    <row r="76" ht="15.75" spans="1:5">
      <c r="A76" s="154">
        <v>21015</v>
      </c>
      <c r="B76" s="154" t="s">
        <v>137</v>
      </c>
      <c r="C76" s="155">
        <f t="shared" si="2"/>
        <v>0</v>
      </c>
      <c r="D76" s="155"/>
      <c r="E76" s="155">
        <v>0</v>
      </c>
    </row>
    <row r="77" ht="15.75" spans="1:5">
      <c r="A77" s="154">
        <v>211</v>
      </c>
      <c r="B77" s="154" t="s">
        <v>138</v>
      </c>
      <c r="C77" s="155">
        <f t="shared" si="2"/>
        <v>6478</v>
      </c>
      <c r="D77" s="155">
        <f>SUM(D78:D83)</f>
        <v>6478</v>
      </c>
      <c r="E77" s="155">
        <f>SUM(E78:E83)</f>
        <v>0</v>
      </c>
    </row>
    <row r="78" ht="15.75" spans="1:5">
      <c r="A78" s="154">
        <v>21101</v>
      </c>
      <c r="B78" s="154" t="s">
        <v>139</v>
      </c>
      <c r="C78" s="155">
        <f t="shared" si="2"/>
        <v>505</v>
      </c>
      <c r="D78" s="147">
        <v>505</v>
      </c>
      <c r="E78" s="147">
        <v>0</v>
      </c>
    </row>
    <row r="79" ht="15.75" spans="1:5">
      <c r="A79" s="154">
        <v>21102</v>
      </c>
      <c r="B79" s="154" t="s">
        <v>140</v>
      </c>
      <c r="C79" s="155">
        <f t="shared" si="2"/>
        <v>1358</v>
      </c>
      <c r="D79" s="146">
        <v>1358</v>
      </c>
      <c r="E79" s="146">
        <v>0</v>
      </c>
    </row>
    <row r="80" ht="15.75" spans="1:5">
      <c r="A80" s="154">
        <v>21103</v>
      </c>
      <c r="B80" s="154" t="s">
        <v>141</v>
      </c>
      <c r="C80" s="155">
        <f t="shared" si="2"/>
        <v>2700</v>
      </c>
      <c r="D80" s="146">
        <v>2700</v>
      </c>
      <c r="E80" s="146">
        <v>0</v>
      </c>
    </row>
    <row r="81" ht="15.75" spans="1:5">
      <c r="A81" s="154">
        <v>21104</v>
      </c>
      <c r="B81" s="154" t="s">
        <v>142</v>
      </c>
      <c r="C81" s="155">
        <f t="shared" si="2"/>
        <v>0</v>
      </c>
      <c r="D81" s="155"/>
      <c r="E81" s="155">
        <v>0</v>
      </c>
    </row>
    <row r="82" ht="15.75" spans="1:5">
      <c r="A82" s="154">
        <v>21111</v>
      </c>
      <c r="B82" s="154" t="s">
        <v>143</v>
      </c>
      <c r="C82" s="155">
        <f t="shared" ref="C82" si="3">D82+E82</f>
        <v>0</v>
      </c>
      <c r="D82" s="155"/>
      <c r="E82" s="155">
        <v>0</v>
      </c>
    </row>
    <row r="83" ht="15.75" spans="1:5">
      <c r="A83" s="154">
        <v>21199</v>
      </c>
      <c r="B83" s="154" t="s">
        <v>144</v>
      </c>
      <c r="C83" s="155">
        <f t="shared" si="2"/>
        <v>1915</v>
      </c>
      <c r="D83" s="155">
        <v>1915</v>
      </c>
      <c r="E83" s="155">
        <v>0</v>
      </c>
    </row>
    <row r="84" ht="15.75" spans="1:5">
      <c r="A84" s="154">
        <v>212</v>
      </c>
      <c r="B84" s="154" t="s">
        <v>145</v>
      </c>
      <c r="C84" s="155">
        <f t="shared" si="2"/>
        <v>17506</v>
      </c>
      <c r="D84" s="155">
        <f>SUM(D85:D89)</f>
        <v>17506</v>
      </c>
      <c r="E84" s="155">
        <f>SUM(E85:E89)</f>
        <v>0</v>
      </c>
    </row>
    <row r="85" ht="15.75" spans="1:5">
      <c r="A85" s="154">
        <v>21201</v>
      </c>
      <c r="B85" s="154" t="s">
        <v>146</v>
      </c>
      <c r="C85" s="155">
        <f t="shared" si="2"/>
        <v>1714</v>
      </c>
      <c r="D85" s="147">
        <v>1714</v>
      </c>
      <c r="E85" s="147">
        <v>0</v>
      </c>
    </row>
    <row r="86" ht="15.75" spans="1:5">
      <c r="A86" s="154">
        <v>21202</v>
      </c>
      <c r="B86" s="154" t="s">
        <v>147</v>
      </c>
      <c r="C86" s="155">
        <f t="shared" si="2"/>
        <v>0</v>
      </c>
      <c r="D86" s="146"/>
      <c r="E86" s="146">
        <v>0</v>
      </c>
    </row>
    <row r="87" ht="15.75" spans="1:5">
      <c r="A87" s="154">
        <v>21203</v>
      </c>
      <c r="B87" s="154" t="s">
        <v>148</v>
      </c>
      <c r="C87" s="155">
        <f t="shared" si="2"/>
        <v>1085</v>
      </c>
      <c r="D87" s="146">
        <v>1085</v>
      </c>
      <c r="E87" s="146">
        <v>0</v>
      </c>
    </row>
    <row r="88" ht="15.75" spans="1:5">
      <c r="A88" s="154">
        <v>21205</v>
      </c>
      <c r="B88" s="154" t="s">
        <v>149</v>
      </c>
      <c r="C88" s="155">
        <f t="shared" si="2"/>
        <v>1829</v>
      </c>
      <c r="D88" s="155">
        <v>1829</v>
      </c>
      <c r="E88" s="155">
        <v>0</v>
      </c>
    </row>
    <row r="89" ht="15.75" spans="1:5">
      <c r="A89" s="154">
        <v>21299</v>
      </c>
      <c r="B89" s="154" t="s">
        <v>150</v>
      </c>
      <c r="C89" s="155">
        <f t="shared" si="2"/>
        <v>12878</v>
      </c>
      <c r="D89" s="155">
        <f>12878</f>
        <v>12878</v>
      </c>
      <c r="E89" s="155">
        <v>0</v>
      </c>
    </row>
    <row r="90" ht="15.75" spans="1:5">
      <c r="A90" s="154">
        <v>213</v>
      </c>
      <c r="B90" s="154" t="s">
        <v>151</v>
      </c>
      <c r="C90" s="155">
        <f t="shared" si="2"/>
        <v>3650</v>
      </c>
      <c r="D90" s="155">
        <f>SUM(D91:D96)</f>
        <v>3650</v>
      </c>
      <c r="E90" s="155">
        <f>SUM(E91:E96)</f>
        <v>0</v>
      </c>
    </row>
    <row r="91" ht="15.75" spans="1:5">
      <c r="A91" s="154">
        <v>21301</v>
      </c>
      <c r="B91" s="154" t="s">
        <v>152</v>
      </c>
      <c r="C91" s="155">
        <f t="shared" si="2"/>
        <v>0</v>
      </c>
      <c r="D91" s="155"/>
      <c r="E91" s="155">
        <v>0</v>
      </c>
    </row>
    <row r="92" ht="15.75" spans="1:5">
      <c r="A92" s="154">
        <v>21302</v>
      </c>
      <c r="B92" s="154" t="s">
        <v>153</v>
      </c>
      <c r="C92" s="155">
        <f t="shared" si="2"/>
        <v>0</v>
      </c>
      <c r="D92" s="155"/>
      <c r="E92" s="155">
        <v>0</v>
      </c>
    </row>
    <row r="93" ht="15.75" spans="1:5">
      <c r="A93" s="154">
        <v>21303</v>
      </c>
      <c r="B93" s="154" t="s">
        <v>154</v>
      </c>
      <c r="C93" s="155">
        <f t="shared" si="2"/>
        <v>3650</v>
      </c>
      <c r="D93" s="155">
        <v>3650</v>
      </c>
      <c r="E93" s="155">
        <v>0</v>
      </c>
    </row>
    <row r="94" ht="15.75" spans="1:5">
      <c r="A94" s="154">
        <v>21307</v>
      </c>
      <c r="B94" s="154" t="s">
        <v>155</v>
      </c>
      <c r="C94" s="155">
        <f t="shared" si="2"/>
        <v>0</v>
      </c>
      <c r="D94" s="155"/>
      <c r="E94" s="155">
        <v>0</v>
      </c>
    </row>
    <row r="95" ht="15.75" spans="1:5">
      <c r="A95" s="154">
        <v>21308</v>
      </c>
      <c r="B95" s="154" t="s">
        <v>156</v>
      </c>
      <c r="C95" s="155">
        <f t="shared" si="2"/>
        <v>0</v>
      </c>
      <c r="D95" s="155"/>
      <c r="E95" s="155">
        <v>0</v>
      </c>
    </row>
    <row r="96" ht="15.75" spans="1:5">
      <c r="A96" s="154">
        <v>21399</v>
      </c>
      <c r="B96" s="154" t="s">
        <v>157</v>
      </c>
      <c r="C96" s="155">
        <f t="shared" si="2"/>
        <v>0</v>
      </c>
      <c r="D96" s="155"/>
      <c r="E96" s="155">
        <v>0</v>
      </c>
    </row>
    <row r="97" ht="15.75" spans="1:5">
      <c r="A97" s="154">
        <v>214</v>
      </c>
      <c r="B97" s="154" t="s">
        <v>158</v>
      </c>
      <c r="C97" s="155">
        <f t="shared" si="2"/>
        <v>0</v>
      </c>
      <c r="D97" s="155">
        <f>SUM(D98:D100)</f>
        <v>0</v>
      </c>
      <c r="E97" s="155">
        <f>SUM(E98:E100)</f>
        <v>0</v>
      </c>
    </row>
    <row r="98" ht="15.75" spans="1:5">
      <c r="A98" s="154">
        <v>21401</v>
      </c>
      <c r="B98" s="154" t="s">
        <v>159</v>
      </c>
      <c r="C98" s="155">
        <f t="shared" si="2"/>
        <v>0</v>
      </c>
      <c r="D98" s="155"/>
      <c r="E98" s="155">
        <v>0</v>
      </c>
    </row>
    <row r="99" ht="15.75" spans="1:5">
      <c r="A99" s="154">
        <v>21404</v>
      </c>
      <c r="B99" s="154" t="s">
        <v>160</v>
      </c>
      <c r="C99" s="155">
        <f t="shared" si="2"/>
        <v>0</v>
      </c>
      <c r="D99" s="155"/>
      <c r="E99" s="155">
        <v>0</v>
      </c>
    </row>
    <row r="100" ht="15.75" spans="1:5">
      <c r="A100" s="154">
        <v>21499</v>
      </c>
      <c r="B100" s="154" t="s">
        <v>161</v>
      </c>
      <c r="C100" s="155">
        <f t="shared" si="2"/>
        <v>0</v>
      </c>
      <c r="D100" s="155"/>
      <c r="E100" s="155">
        <v>0</v>
      </c>
    </row>
    <row r="101" ht="15.75" spans="1:5">
      <c r="A101" s="154">
        <v>215</v>
      </c>
      <c r="B101" s="154" t="s">
        <v>162</v>
      </c>
      <c r="C101" s="155">
        <f t="shared" ref="C101:C120" si="4">D101+E101</f>
        <v>9000</v>
      </c>
      <c r="D101" s="155">
        <f>SUM(D102:D103)</f>
        <v>9000</v>
      </c>
      <c r="E101" s="155">
        <f>SUM(E102:E103)</f>
        <v>0</v>
      </c>
    </row>
    <row r="102" ht="15.75" spans="1:5">
      <c r="A102" s="154">
        <v>21507</v>
      </c>
      <c r="B102" s="154" t="s">
        <v>163</v>
      </c>
      <c r="C102" s="155">
        <f t="shared" si="4"/>
        <v>9000</v>
      </c>
      <c r="D102" s="147">
        <v>9000</v>
      </c>
      <c r="E102" s="147">
        <v>0</v>
      </c>
    </row>
    <row r="103" ht="15.75" spans="1:5">
      <c r="A103" s="154">
        <v>21508</v>
      </c>
      <c r="B103" s="154" t="s">
        <v>164</v>
      </c>
      <c r="C103" s="155">
        <f t="shared" si="4"/>
        <v>0</v>
      </c>
      <c r="D103" s="155"/>
      <c r="E103" s="155">
        <v>0</v>
      </c>
    </row>
    <row r="104" ht="15.75" spans="1:5">
      <c r="A104" s="154">
        <v>216</v>
      </c>
      <c r="B104" s="154" t="s">
        <v>165</v>
      </c>
      <c r="C104" s="155">
        <f t="shared" si="4"/>
        <v>0</v>
      </c>
      <c r="D104" s="155">
        <f>D105</f>
        <v>0</v>
      </c>
      <c r="E104" s="155">
        <f>E105</f>
        <v>0</v>
      </c>
    </row>
    <row r="105" ht="15.75" spans="1:5">
      <c r="A105" s="154">
        <v>21602</v>
      </c>
      <c r="B105" s="154" t="s">
        <v>166</v>
      </c>
      <c r="C105" s="155">
        <f t="shared" si="4"/>
        <v>0</v>
      </c>
      <c r="D105" s="155">
        <v>0</v>
      </c>
      <c r="E105" s="155">
        <v>0</v>
      </c>
    </row>
    <row r="106" ht="15.75" spans="1:5">
      <c r="A106" s="154">
        <v>217</v>
      </c>
      <c r="B106" s="154" t="s">
        <v>167</v>
      </c>
      <c r="C106" s="155">
        <f t="shared" si="4"/>
        <v>0</v>
      </c>
      <c r="D106" s="155">
        <f>D107</f>
        <v>0</v>
      </c>
      <c r="E106" s="155">
        <f>E107</f>
        <v>0</v>
      </c>
    </row>
    <row r="107" ht="15.75" spans="1:5">
      <c r="A107" s="154">
        <v>21701</v>
      </c>
      <c r="B107" s="154" t="s">
        <v>168</v>
      </c>
      <c r="C107" s="155">
        <f t="shared" si="4"/>
        <v>0</v>
      </c>
      <c r="D107" s="155">
        <v>0</v>
      </c>
      <c r="E107" s="155">
        <v>0</v>
      </c>
    </row>
    <row r="108" ht="15.75" spans="1:5">
      <c r="A108" s="154">
        <v>220</v>
      </c>
      <c r="B108" s="154" t="s">
        <v>169</v>
      </c>
      <c r="C108" s="155">
        <f t="shared" si="4"/>
        <v>487</v>
      </c>
      <c r="D108" s="155">
        <f>SUM(D109:D110)</f>
        <v>487</v>
      </c>
      <c r="E108" s="155">
        <f>SUM(E109:E110)</f>
        <v>0</v>
      </c>
    </row>
    <row r="109" ht="15.75" spans="1:5">
      <c r="A109" s="154">
        <v>22001</v>
      </c>
      <c r="B109" s="154" t="s">
        <v>170</v>
      </c>
      <c r="C109" s="155">
        <f t="shared" si="4"/>
        <v>407</v>
      </c>
      <c r="D109" s="147">
        <v>407</v>
      </c>
      <c r="E109" s="147">
        <v>0</v>
      </c>
    </row>
    <row r="110" ht="15.75" spans="1:5">
      <c r="A110" s="154">
        <v>22005</v>
      </c>
      <c r="B110" s="154" t="s">
        <v>171</v>
      </c>
      <c r="C110" s="155">
        <f t="shared" si="4"/>
        <v>80</v>
      </c>
      <c r="D110" s="147">
        <v>80</v>
      </c>
      <c r="E110" s="147">
        <v>0</v>
      </c>
    </row>
    <row r="111" ht="15.75" spans="1:5">
      <c r="A111" s="154">
        <v>221</v>
      </c>
      <c r="B111" s="154" t="s">
        <v>172</v>
      </c>
      <c r="C111" s="155">
        <f t="shared" si="4"/>
        <v>429</v>
      </c>
      <c r="D111" s="155">
        <f>SUM(D112:D113)</f>
        <v>429</v>
      </c>
      <c r="E111" s="155">
        <f>SUM(E112:E113)</f>
        <v>0</v>
      </c>
    </row>
    <row r="112" ht="15.75" spans="1:5">
      <c r="A112" s="154">
        <v>22101</v>
      </c>
      <c r="B112" s="154" t="s">
        <v>173</v>
      </c>
      <c r="C112" s="155">
        <f t="shared" si="4"/>
        <v>100</v>
      </c>
      <c r="D112" s="147">
        <v>100</v>
      </c>
      <c r="E112" s="147">
        <v>0</v>
      </c>
    </row>
    <row r="113" ht="15.75" spans="1:5">
      <c r="A113" s="154">
        <v>22102</v>
      </c>
      <c r="B113" s="154" t="s">
        <v>174</v>
      </c>
      <c r="C113" s="155">
        <f t="shared" si="4"/>
        <v>329</v>
      </c>
      <c r="D113" s="147">
        <v>329</v>
      </c>
      <c r="E113" s="147">
        <v>0</v>
      </c>
    </row>
    <row r="114" ht="15.75" spans="1:5">
      <c r="A114" s="154">
        <v>224</v>
      </c>
      <c r="B114" s="154" t="s">
        <v>175</v>
      </c>
      <c r="C114" s="155">
        <f t="shared" si="4"/>
        <v>3482</v>
      </c>
      <c r="D114" s="155">
        <f>SUM(D115:D116)</f>
        <v>3482</v>
      </c>
      <c r="E114" s="155">
        <f>SUM(E115:E116)</f>
        <v>0</v>
      </c>
    </row>
    <row r="115" ht="15.75" spans="1:5">
      <c r="A115" s="154">
        <v>22401</v>
      </c>
      <c r="B115" s="154" t="s">
        <v>176</v>
      </c>
      <c r="C115" s="155">
        <f t="shared" si="4"/>
        <v>1982</v>
      </c>
      <c r="D115" s="147">
        <v>1982</v>
      </c>
      <c r="E115" s="147">
        <v>0</v>
      </c>
    </row>
    <row r="116" ht="15.75" spans="1:5">
      <c r="A116" s="154">
        <v>22402</v>
      </c>
      <c r="B116" s="154" t="s">
        <v>177</v>
      </c>
      <c r="C116" s="155">
        <f t="shared" si="4"/>
        <v>1500</v>
      </c>
      <c r="D116" s="147">
        <v>1500</v>
      </c>
      <c r="E116" s="147">
        <v>0</v>
      </c>
    </row>
    <row r="117" ht="15.75" spans="1:5">
      <c r="A117" s="154">
        <v>227</v>
      </c>
      <c r="B117" s="154" t="s">
        <v>178</v>
      </c>
      <c r="C117" s="155">
        <f t="shared" si="4"/>
        <v>606</v>
      </c>
      <c r="D117" s="155">
        <v>606</v>
      </c>
      <c r="E117" s="155">
        <v>0</v>
      </c>
    </row>
    <row r="118" ht="15.75" spans="1:5">
      <c r="A118" s="154">
        <v>232</v>
      </c>
      <c r="B118" s="154" t="s">
        <v>179</v>
      </c>
      <c r="C118" s="155">
        <f t="shared" si="4"/>
        <v>100</v>
      </c>
      <c r="D118" s="155">
        <f>SUM(D119:D120)</f>
        <v>100</v>
      </c>
      <c r="E118" s="155">
        <f>SUM(E119:E120)</f>
        <v>0</v>
      </c>
    </row>
    <row r="119" ht="15.75" spans="1:5">
      <c r="A119" s="154">
        <v>23203</v>
      </c>
      <c r="B119" s="154" t="s">
        <v>180</v>
      </c>
      <c r="C119" s="155">
        <f t="shared" si="4"/>
        <v>90</v>
      </c>
      <c r="D119" s="155">
        <v>90</v>
      </c>
      <c r="E119" s="155">
        <v>0</v>
      </c>
    </row>
    <row r="120" ht="15.75" spans="1:5">
      <c r="A120" s="154">
        <v>23303</v>
      </c>
      <c r="B120" s="154" t="s">
        <v>181</v>
      </c>
      <c r="C120" s="155">
        <f t="shared" si="4"/>
        <v>10</v>
      </c>
      <c r="D120" s="155">
        <v>10</v>
      </c>
      <c r="E120" s="155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"/>
  <sheetViews>
    <sheetView topLeftCell="A92" workbookViewId="0">
      <selection activeCell="G101" sqref="G101"/>
    </sheetView>
  </sheetViews>
  <sheetFormatPr defaultColWidth="9" defaultRowHeight="13.5" outlineLevelCol="2"/>
  <cols>
    <col min="1" max="1" width="17.125" customWidth="true"/>
    <col min="2" max="2" width="38.875" customWidth="true"/>
    <col min="3" max="3" width="18.25" style="137" customWidth="true"/>
  </cols>
  <sheetData>
    <row r="1" ht="60.75" customHeight="true" spans="1:3">
      <c r="A1" s="138" t="s">
        <v>182</v>
      </c>
      <c r="B1" s="138"/>
      <c r="C1" s="138"/>
    </row>
    <row r="2" ht="16.5" spans="1:3">
      <c r="A2" s="139"/>
      <c r="B2" s="139"/>
      <c r="C2" s="140" t="s">
        <v>1</v>
      </c>
    </row>
    <row r="3" ht="20.1" customHeight="true" spans="1:3">
      <c r="A3" s="98" t="s">
        <v>60</v>
      </c>
      <c r="B3" s="99" t="s">
        <v>61</v>
      </c>
      <c r="C3" s="100" t="s">
        <v>183</v>
      </c>
    </row>
    <row r="4" ht="20.1" customHeight="true" spans="1:3">
      <c r="A4" s="141">
        <v>201</v>
      </c>
      <c r="B4" s="142" t="s">
        <v>184</v>
      </c>
      <c r="C4" s="143">
        <f>C5+C10+C14+C20+C22+C25+C30</f>
        <v>11714</v>
      </c>
    </row>
    <row r="5" ht="20.1" customHeight="true" spans="1:3">
      <c r="A5" s="104">
        <v>20103</v>
      </c>
      <c r="B5" s="108" t="s">
        <v>67</v>
      </c>
      <c r="C5" s="144">
        <f>SUM(C6:C9)</f>
        <v>3383</v>
      </c>
    </row>
    <row r="6" ht="20.1" customHeight="true" spans="1:3">
      <c r="A6" s="145">
        <v>2010301</v>
      </c>
      <c r="B6" s="108" t="s">
        <v>185</v>
      </c>
      <c r="C6" s="146">
        <v>1569</v>
      </c>
    </row>
    <row r="7" ht="20.1" customHeight="true" spans="1:3">
      <c r="A7" s="145">
        <v>2010302</v>
      </c>
      <c r="B7" s="108" t="s">
        <v>186</v>
      </c>
      <c r="C7" s="146">
        <v>867</v>
      </c>
    </row>
    <row r="8" ht="20.1" customHeight="true" spans="1:3">
      <c r="A8" s="145">
        <v>2010308</v>
      </c>
      <c r="B8" s="108" t="s">
        <v>187</v>
      </c>
      <c r="C8" s="146">
        <v>40</v>
      </c>
    </row>
    <row r="9" ht="20.1" customHeight="true" spans="1:3">
      <c r="A9" s="145">
        <v>2010399</v>
      </c>
      <c r="B9" s="108" t="s">
        <v>188</v>
      </c>
      <c r="C9" s="146">
        <v>907</v>
      </c>
    </row>
    <row r="10" ht="20.1" customHeight="true" spans="1:3">
      <c r="A10" s="104">
        <v>20104</v>
      </c>
      <c r="B10" s="108" t="s">
        <v>68</v>
      </c>
      <c r="C10" s="144">
        <f>SUM(C11:C13)</f>
        <v>4440</v>
      </c>
    </row>
    <row r="11" ht="20.1" customHeight="true" spans="1:3">
      <c r="A11" s="145">
        <v>2010401</v>
      </c>
      <c r="B11" s="108" t="s">
        <v>185</v>
      </c>
      <c r="C11" s="146">
        <v>339</v>
      </c>
    </row>
    <row r="12" ht="20.1" customHeight="true" spans="1:3">
      <c r="A12" s="145">
        <v>2010402</v>
      </c>
      <c r="B12" s="108" t="s">
        <v>186</v>
      </c>
      <c r="C12" s="146">
        <v>233</v>
      </c>
    </row>
    <row r="13" ht="20.1" customHeight="true" spans="1:3">
      <c r="A13" s="145">
        <v>2010499</v>
      </c>
      <c r="B13" s="108" t="s">
        <v>189</v>
      </c>
      <c r="C13" s="146">
        <v>3868</v>
      </c>
    </row>
    <row r="14" ht="20.1" customHeight="true" spans="1:3">
      <c r="A14" s="104">
        <v>20106</v>
      </c>
      <c r="B14" s="108" t="s">
        <v>70</v>
      </c>
      <c r="C14" s="144">
        <f>SUM(C15:C19)</f>
        <v>814</v>
      </c>
    </row>
    <row r="15" ht="20.1" customHeight="true" spans="1:3">
      <c r="A15" s="145">
        <v>2010601</v>
      </c>
      <c r="B15" s="108" t="s">
        <v>185</v>
      </c>
      <c r="C15" s="146">
        <v>378</v>
      </c>
    </row>
    <row r="16" ht="20.1" customHeight="true" spans="1:3">
      <c r="A16" s="145">
        <v>2010602</v>
      </c>
      <c r="B16" s="108" t="s">
        <v>186</v>
      </c>
      <c r="C16" s="146">
        <v>36</v>
      </c>
    </row>
    <row r="17" ht="20.1" customHeight="true" spans="1:3">
      <c r="A17" s="145">
        <v>2010605</v>
      </c>
      <c r="B17" s="108" t="s">
        <v>190</v>
      </c>
      <c r="C17" s="146">
        <v>15</v>
      </c>
    </row>
    <row r="18" ht="20.1" customHeight="true" spans="1:3">
      <c r="A18" s="145">
        <v>2010607</v>
      </c>
      <c r="B18" s="108" t="s">
        <v>191</v>
      </c>
      <c r="C18" s="146">
        <v>15</v>
      </c>
    </row>
    <row r="19" ht="20.1" customHeight="true" spans="1:3">
      <c r="A19" s="145">
        <v>2010608</v>
      </c>
      <c r="B19" s="108" t="s">
        <v>192</v>
      </c>
      <c r="C19" s="146">
        <v>370</v>
      </c>
    </row>
    <row r="20" ht="20.1" customHeight="true" spans="1:3">
      <c r="A20" s="104">
        <v>20107</v>
      </c>
      <c r="B20" s="108" t="s">
        <v>71</v>
      </c>
      <c r="C20" s="144">
        <f>SUM(C21)</f>
        <v>400</v>
      </c>
    </row>
    <row r="21" ht="20.1" customHeight="true" spans="1:3">
      <c r="A21" s="145">
        <v>2010702</v>
      </c>
      <c r="B21" s="108" t="s">
        <v>186</v>
      </c>
      <c r="C21" s="146">
        <v>400</v>
      </c>
    </row>
    <row r="22" ht="20.1" customHeight="true" spans="1:3">
      <c r="A22" s="104">
        <v>20111</v>
      </c>
      <c r="B22" s="108" t="s">
        <v>74</v>
      </c>
      <c r="C22" s="144">
        <f>SUM(C23:C24)</f>
        <v>651</v>
      </c>
    </row>
    <row r="23" ht="20.1" customHeight="true" spans="1:3">
      <c r="A23" s="145">
        <v>2011101</v>
      </c>
      <c r="B23" s="108" t="s">
        <v>185</v>
      </c>
      <c r="C23" s="146">
        <v>234</v>
      </c>
    </row>
    <row r="24" ht="20.1" customHeight="true" spans="1:3">
      <c r="A24" s="145">
        <v>2011102</v>
      </c>
      <c r="B24" s="108" t="s">
        <v>186</v>
      </c>
      <c r="C24" s="146">
        <v>417</v>
      </c>
    </row>
    <row r="25" ht="20.1" customHeight="true" spans="1:3">
      <c r="A25" s="104">
        <v>20113</v>
      </c>
      <c r="B25" s="108" t="s">
        <v>75</v>
      </c>
      <c r="C25" s="144">
        <f>SUM(C26:C29)</f>
        <v>1929</v>
      </c>
    </row>
    <row r="26" ht="20.1" customHeight="true" spans="1:3">
      <c r="A26" s="145">
        <v>2011301</v>
      </c>
      <c r="B26" s="108" t="s">
        <v>185</v>
      </c>
      <c r="C26" s="146">
        <v>702</v>
      </c>
    </row>
    <row r="27" ht="20.1" customHeight="true" spans="1:3">
      <c r="A27" s="145">
        <v>2011302</v>
      </c>
      <c r="B27" s="108" t="s">
        <v>186</v>
      </c>
      <c r="C27" s="146">
        <v>106</v>
      </c>
    </row>
    <row r="28" ht="20.1" customHeight="true" spans="1:3">
      <c r="A28" s="145">
        <v>2011308</v>
      </c>
      <c r="B28" s="108" t="s">
        <v>193</v>
      </c>
      <c r="C28" s="146">
        <v>321</v>
      </c>
    </row>
    <row r="29" ht="20.1" customHeight="true" spans="1:3">
      <c r="A29" s="145">
        <v>2011399</v>
      </c>
      <c r="B29" s="108" t="s">
        <v>194</v>
      </c>
      <c r="C29" s="146">
        <v>800</v>
      </c>
    </row>
    <row r="30" ht="20.1" customHeight="true" spans="1:3">
      <c r="A30" s="104">
        <v>20138</v>
      </c>
      <c r="B30" s="108" t="s">
        <v>83</v>
      </c>
      <c r="C30" s="144">
        <f>SUM(C31)</f>
        <v>97</v>
      </c>
    </row>
    <row r="31" ht="20.1" customHeight="true" spans="1:3">
      <c r="A31" s="145">
        <v>2013802</v>
      </c>
      <c r="B31" s="108" t="s">
        <v>186</v>
      </c>
      <c r="C31" s="146">
        <v>97</v>
      </c>
    </row>
    <row r="32" ht="20.1" customHeight="true" spans="1:3">
      <c r="A32" s="141">
        <v>204</v>
      </c>
      <c r="B32" s="142" t="s">
        <v>195</v>
      </c>
      <c r="C32" s="143">
        <f>SUM(C33)</f>
        <v>572</v>
      </c>
    </row>
    <row r="33" ht="20.1" customHeight="true" spans="1:3">
      <c r="A33" s="104">
        <v>20402</v>
      </c>
      <c r="B33" s="108" t="s">
        <v>87</v>
      </c>
      <c r="C33" s="147">
        <f>SUM(C34:C35)</f>
        <v>572</v>
      </c>
    </row>
    <row r="34" ht="20.1" customHeight="true" spans="1:3">
      <c r="A34" s="145">
        <v>2040202</v>
      </c>
      <c r="B34" s="108" t="s">
        <v>186</v>
      </c>
      <c r="C34" s="148">
        <v>372</v>
      </c>
    </row>
    <row r="35" ht="20.1" customHeight="true" spans="1:3">
      <c r="A35" s="145">
        <v>2040299</v>
      </c>
      <c r="B35" s="108" t="s">
        <v>196</v>
      </c>
      <c r="C35" s="148">
        <v>200</v>
      </c>
    </row>
    <row r="36" ht="20.1" customHeight="true" spans="1:3">
      <c r="A36" s="141">
        <v>206</v>
      </c>
      <c r="B36" s="142" t="s">
        <v>197</v>
      </c>
      <c r="C36" s="143">
        <f>C37+C40+C43+C45</f>
        <v>3661</v>
      </c>
    </row>
    <row r="37" ht="20.1" customHeight="true" spans="1:3">
      <c r="A37" s="104">
        <v>20601</v>
      </c>
      <c r="B37" s="108" t="s">
        <v>99</v>
      </c>
      <c r="C37" s="147">
        <f>SUM(C38:C39)</f>
        <v>216</v>
      </c>
    </row>
    <row r="38" ht="20.1" customHeight="true" spans="1:3">
      <c r="A38" s="145">
        <v>2060101</v>
      </c>
      <c r="B38" s="108" t="s">
        <v>185</v>
      </c>
      <c r="C38" s="146">
        <v>201</v>
      </c>
    </row>
    <row r="39" ht="20.1" customHeight="true" spans="1:3">
      <c r="A39" s="145">
        <v>2060102</v>
      </c>
      <c r="B39" s="108" t="s">
        <v>186</v>
      </c>
      <c r="C39" s="146">
        <v>15</v>
      </c>
    </row>
    <row r="40" ht="20.1" customHeight="true" spans="1:3">
      <c r="A40" s="104">
        <v>20605</v>
      </c>
      <c r="B40" s="108" t="s">
        <v>103</v>
      </c>
      <c r="C40" s="147">
        <f>SUM(C41:C42)</f>
        <v>435</v>
      </c>
    </row>
    <row r="41" ht="20.1" customHeight="true" spans="1:3">
      <c r="A41" s="145">
        <v>2060502</v>
      </c>
      <c r="B41" s="108" t="s">
        <v>198</v>
      </c>
      <c r="C41" s="146">
        <v>47</v>
      </c>
    </row>
    <row r="42" ht="20.1" customHeight="true" spans="1:3">
      <c r="A42" s="145">
        <v>2060599</v>
      </c>
      <c r="B42" s="108" t="s">
        <v>199</v>
      </c>
      <c r="C42" s="146">
        <v>388</v>
      </c>
    </row>
    <row r="43" ht="20.1" customHeight="true" spans="1:3">
      <c r="A43" s="104">
        <v>20607</v>
      </c>
      <c r="B43" s="108" t="s">
        <v>104</v>
      </c>
      <c r="C43" s="147">
        <f>SUM(C44)</f>
        <v>10</v>
      </c>
    </row>
    <row r="44" ht="20.1" customHeight="true" spans="1:3">
      <c r="A44" s="145">
        <v>2060799</v>
      </c>
      <c r="B44" s="108" t="s">
        <v>200</v>
      </c>
      <c r="C44" s="146">
        <v>10</v>
      </c>
    </row>
    <row r="45" ht="20.1" customHeight="true" spans="1:3">
      <c r="A45" s="104">
        <v>20608</v>
      </c>
      <c r="B45" s="108" t="s">
        <v>105</v>
      </c>
      <c r="C45" s="147">
        <f>C46</f>
        <v>3000</v>
      </c>
    </row>
    <row r="46" ht="20.1" customHeight="true" spans="1:3">
      <c r="A46" s="145">
        <v>2060899</v>
      </c>
      <c r="B46" s="108" t="s">
        <v>201</v>
      </c>
      <c r="C46" s="146">
        <v>3000</v>
      </c>
    </row>
    <row r="47" ht="20.1" customHeight="true" spans="1:3">
      <c r="A47" s="141">
        <v>208</v>
      </c>
      <c r="B47" s="142" t="s">
        <v>202</v>
      </c>
      <c r="C47" s="143">
        <f>C48+C51</f>
        <v>1515</v>
      </c>
    </row>
    <row r="48" ht="20.1" customHeight="true" spans="1:3">
      <c r="A48" s="104">
        <v>20801</v>
      </c>
      <c r="B48" s="108" t="s">
        <v>113</v>
      </c>
      <c r="C48" s="147">
        <f>SUM(C49:C50)</f>
        <v>465</v>
      </c>
    </row>
    <row r="49" ht="20.1" customHeight="true" spans="1:3">
      <c r="A49" s="145">
        <v>2080101</v>
      </c>
      <c r="B49" s="108" t="s">
        <v>185</v>
      </c>
      <c r="C49" s="146">
        <v>396</v>
      </c>
    </row>
    <row r="50" ht="20.1" customHeight="true" spans="1:3">
      <c r="A50" s="145">
        <v>2080102</v>
      </c>
      <c r="B50" s="108" t="s">
        <v>186</v>
      </c>
      <c r="C50" s="146">
        <v>69</v>
      </c>
    </row>
    <row r="51" ht="20.1" customHeight="true" spans="1:3">
      <c r="A51" s="104">
        <v>20899</v>
      </c>
      <c r="B51" s="108" t="s">
        <v>125</v>
      </c>
      <c r="C51" s="147">
        <f>C52</f>
        <v>1050</v>
      </c>
    </row>
    <row r="52" ht="20.1" customHeight="true" spans="1:3">
      <c r="A52" s="145">
        <v>2089999</v>
      </c>
      <c r="B52" s="108" t="s">
        <v>203</v>
      </c>
      <c r="C52" s="146">
        <v>1050</v>
      </c>
    </row>
    <row r="53" ht="20.1" customHeight="true" spans="1:3">
      <c r="A53" s="141">
        <v>210</v>
      </c>
      <c r="B53" s="142" t="s">
        <v>204</v>
      </c>
      <c r="C53" s="143">
        <f>SUM(C54)</f>
        <v>1200</v>
      </c>
    </row>
    <row r="54" ht="20.1" customHeight="true" spans="1:3">
      <c r="A54" s="104">
        <v>21004</v>
      </c>
      <c r="B54" s="108" t="s">
        <v>130</v>
      </c>
      <c r="C54" s="147">
        <f>SUM(C55)</f>
        <v>1200</v>
      </c>
    </row>
    <row r="55" ht="20.1" customHeight="true" spans="1:3">
      <c r="A55" s="145">
        <v>2100499</v>
      </c>
      <c r="B55" s="108" t="s">
        <v>205</v>
      </c>
      <c r="C55" s="146">
        <v>1200</v>
      </c>
    </row>
    <row r="56" ht="20.1" customHeight="true" spans="1:3">
      <c r="A56" s="141">
        <v>211</v>
      </c>
      <c r="B56" s="142" t="s">
        <v>206</v>
      </c>
      <c r="C56" s="143">
        <f>C57+C60+C65+C62</f>
        <v>6478</v>
      </c>
    </row>
    <row r="57" ht="20.1" customHeight="true" spans="1:3">
      <c r="A57" s="104">
        <v>21101</v>
      </c>
      <c r="B57" s="108" t="s">
        <v>139</v>
      </c>
      <c r="C57" s="147">
        <f>SUM(C58:C59)</f>
        <v>505</v>
      </c>
    </row>
    <row r="58" ht="20.1" customHeight="true" spans="1:3">
      <c r="A58" s="145">
        <v>2110101</v>
      </c>
      <c r="B58" s="108" t="s">
        <v>185</v>
      </c>
      <c r="C58" s="146">
        <v>363</v>
      </c>
    </row>
    <row r="59" ht="20.1" customHeight="true" spans="1:3">
      <c r="A59" s="145">
        <v>2110102</v>
      </c>
      <c r="B59" s="108" t="s">
        <v>186</v>
      </c>
      <c r="C59" s="146">
        <v>142</v>
      </c>
    </row>
    <row r="60" ht="20.1" customHeight="true" spans="1:3">
      <c r="A60" s="104">
        <v>21102</v>
      </c>
      <c r="B60" s="108" t="s">
        <v>140</v>
      </c>
      <c r="C60" s="146">
        <f>SUM(C61)</f>
        <v>1358</v>
      </c>
    </row>
    <row r="61" ht="20.1" customHeight="true" spans="1:3">
      <c r="A61" s="145">
        <v>2110299</v>
      </c>
      <c r="B61" s="108" t="s">
        <v>207</v>
      </c>
      <c r="C61" s="146">
        <v>1358</v>
      </c>
    </row>
    <row r="62" ht="20.1" customHeight="true" spans="1:3">
      <c r="A62" s="104">
        <v>21103</v>
      </c>
      <c r="B62" s="108" t="s">
        <v>141</v>
      </c>
      <c r="C62" s="146">
        <f>SUM(C63:C64)</f>
        <v>2700</v>
      </c>
    </row>
    <row r="63" ht="20.1" customHeight="true" spans="1:3">
      <c r="A63" s="145">
        <v>2110301</v>
      </c>
      <c r="B63" s="108" t="s">
        <v>208</v>
      </c>
      <c r="C63" s="146">
        <v>389</v>
      </c>
    </row>
    <row r="64" ht="20.1" customHeight="true" spans="1:3">
      <c r="A64" s="145">
        <v>2110302</v>
      </c>
      <c r="B64" s="108" t="s">
        <v>209</v>
      </c>
      <c r="C64" s="146">
        <v>2311</v>
      </c>
    </row>
    <row r="65" ht="20.1" customHeight="true" spans="1:3">
      <c r="A65" s="104">
        <v>21199</v>
      </c>
      <c r="B65" s="108" t="s">
        <v>144</v>
      </c>
      <c r="C65" s="146">
        <f>SUM(C66:C66)</f>
        <v>1915</v>
      </c>
    </row>
    <row r="66" ht="20.1" customHeight="true" spans="1:3">
      <c r="A66" s="145">
        <v>2119999</v>
      </c>
      <c r="B66" s="108" t="s">
        <v>210</v>
      </c>
      <c r="C66" s="146">
        <v>1915</v>
      </c>
    </row>
    <row r="67" ht="20.1" customHeight="true" spans="1:3">
      <c r="A67" s="141">
        <v>212</v>
      </c>
      <c r="B67" s="142" t="s">
        <v>211</v>
      </c>
      <c r="C67" s="143">
        <f>C68+C73+C75+C77</f>
        <v>17506</v>
      </c>
    </row>
    <row r="68" ht="20.1" customHeight="true" spans="1:3">
      <c r="A68" s="104">
        <v>21201</v>
      </c>
      <c r="B68" s="108" t="s">
        <v>212</v>
      </c>
      <c r="C68" s="147">
        <f>SUM(C69:C72)</f>
        <v>1714</v>
      </c>
    </row>
    <row r="69" ht="20.1" customHeight="true" spans="1:3">
      <c r="A69" s="145">
        <v>2120101</v>
      </c>
      <c r="B69" s="108" t="s">
        <v>185</v>
      </c>
      <c r="C69" s="147">
        <v>962</v>
      </c>
    </row>
    <row r="70" ht="20.1" customHeight="true" spans="1:3">
      <c r="A70" s="145">
        <v>2120102</v>
      </c>
      <c r="B70" s="108" t="s">
        <v>186</v>
      </c>
      <c r="C70" s="147">
        <v>119</v>
      </c>
    </row>
    <row r="71" ht="20.1" customHeight="true" spans="1:3">
      <c r="A71" s="145">
        <v>2120104</v>
      </c>
      <c r="B71" s="108" t="s">
        <v>213</v>
      </c>
      <c r="C71" s="147">
        <v>50</v>
      </c>
    </row>
    <row r="72" ht="20.1" customHeight="true" spans="1:3">
      <c r="A72" s="145">
        <v>2120199</v>
      </c>
      <c r="B72" s="108" t="s">
        <v>214</v>
      </c>
      <c r="C72" s="147">
        <v>583</v>
      </c>
    </row>
    <row r="73" ht="20.1" customHeight="true" spans="1:3">
      <c r="A73" s="104">
        <v>21203</v>
      </c>
      <c r="B73" s="108" t="s">
        <v>215</v>
      </c>
      <c r="C73" s="147">
        <f>SUM(C74)</f>
        <v>1085</v>
      </c>
    </row>
    <row r="74" ht="20.1" customHeight="true" spans="1:3">
      <c r="A74" s="145">
        <v>2120399</v>
      </c>
      <c r="B74" s="108" t="s">
        <v>216</v>
      </c>
      <c r="C74" s="147">
        <v>1085</v>
      </c>
    </row>
    <row r="75" ht="20.1" customHeight="true" spans="1:3">
      <c r="A75" s="104">
        <v>21205</v>
      </c>
      <c r="B75" s="108" t="s">
        <v>217</v>
      </c>
      <c r="C75" s="147">
        <f>C76</f>
        <v>1829</v>
      </c>
    </row>
    <row r="76" ht="20.1" customHeight="true" spans="1:3">
      <c r="A76" s="145">
        <v>2120501</v>
      </c>
      <c r="B76" s="108" t="s">
        <v>218</v>
      </c>
      <c r="C76" s="147">
        <v>1829</v>
      </c>
    </row>
    <row r="77" ht="20.1" customHeight="true" spans="1:3">
      <c r="A77" s="104">
        <v>21299</v>
      </c>
      <c r="B77" s="108" t="s">
        <v>219</v>
      </c>
      <c r="C77" s="147">
        <f>C78</f>
        <v>12878</v>
      </c>
    </row>
    <row r="78" ht="20.1" customHeight="true" spans="1:3">
      <c r="A78" s="145">
        <v>2129999</v>
      </c>
      <c r="B78" s="108" t="s">
        <v>220</v>
      </c>
      <c r="C78" s="147">
        <f>12878</f>
        <v>12878</v>
      </c>
    </row>
    <row r="79" ht="20.1" customHeight="true" spans="1:3">
      <c r="A79" s="141">
        <v>213</v>
      </c>
      <c r="B79" s="142" t="s">
        <v>221</v>
      </c>
      <c r="C79" s="143">
        <f>SUM(C80)</f>
        <v>3650</v>
      </c>
    </row>
    <row r="80" ht="20.1" customHeight="true" spans="1:3">
      <c r="A80" s="104">
        <v>21303</v>
      </c>
      <c r="B80" s="108" t="s">
        <v>222</v>
      </c>
      <c r="C80" s="147">
        <f>SUM(C81)</f>
        <v>3650</v>
      </c>
    </row>
    <row r="81" ht="20.1" customHeight="true" spans="1:3">
      <c r="A81" s="145">
        <v>2130337</v>
      </c>
      <c r="B81" s="108" t="s">
        <v>223</v>
      </c>
      <c r="C81" s="147">
        <v>3650</v>
      </c>
    </row>
    <row r="82" ht="20.1" customHeight="true" spans="1:3">
      <c r="A82" s="141">
        <v>215</v>
      </c>
      <c r="B82" s="142" t="s">
        <v>224</v>
      </c>
      <c r="C82" s="143">
        <f>SUM(C83)</f>
        <v>9000</v>
      </c>
    </row>
    <row r="83" ht="20.1" customHeight="true" spans="1:3">
      <c r="A83" s="104">
        <v>21507</v>
      </c>
      <c r="B83" s="108" t="s">
        <v>225</v>
      </c>
      <c r="C83" s="147">
        <f>SUM(C84)</f>
        <v>9000</v>
      </c>
    </row>
    <row r="84" ht="20.1" customHeight="true" spans="1:3">
      <c r="A84" s="145">
        <v>2130799</v>
      </c>
      <c r="B84" s="108" t="s">
        <v>226</v>
      </c>
      <c r="C84" s="147">
        <v>9000</v>
      </c>
    </row>
    <row r="85" ht="20.1" customHeight="true" spans="1:3">
      <c r="A85" s="141">
        <v>220</v>
      </c>
      <c r="B85" s="142" t="s">
        <v>227</v>
      </c>
      <c r="C85" s="143">
        <f>C86+C89</f>
        <v>487</v>
      </c>
    </row>
    <row r="86" ht="20.1" customHeight="true" spans="1:3">
      <c r="A86" s="104">
        <v>22001</v>
      </c>
      <c r="B86" s="108" t="s">
        <v>228</v>
      </c>
      <c r="C86" s="147">
        <f>SUM(C87:C88)</f>
        <v>407</v>
      </c>
    </row>
    <row r="87" ht="20.1" customHeight="true" spans="1:3">
      <c r="A87" s="145">
        <v>2200102</v>
      </c>
      <c r="B87" s="108" t="s">
        <v>186</v>
      </c>
      <c r="C87" s="147">
        <v>217</v>
      </c>
    </row>
    <row r="88" ht="20.1" customHeight="true" spans="1:3">
      <c r="A88" s="145">
        <v>2200104</v>
      </c>
      <c r="B88" s="108" t="s">
        <v>229</v>
      </c>
      <c r="C88" s="147">
        <v>190</v>
      </c>
    </row>
    <row r="89" ht="20.1" customHeight="true" spans="1:3">
      <c r="A89" s="104">
        <v>22005</v>
      </c>
      <c r="B89" s="108" t="s">
        <v>230</v>
      </c>
      <c r="C89" s="147">
        <f>SUM(C90)</f>
        <v>80</v>
      </c>
    </row>
    <row r="90" ht="20.1" customHeight="true" spans="1:3">
      <c r="A90" s="145">
        <v>2200502</v>
      </c>
      <c r="B90" s="108" t="s">
        <v>186</v>
      </c>
      <c r="C90" s="147">
        <v>80</v>
      </c>
    </row>
    <row r="91" ht="20.1" customHeight="true" spans="1:3">
      <c r="A91" s="141">
        <v>221</v>
      </c>
      <c r="B91" s="142" t="s">
        <v>231</v>
      </c>
      <c r="C91" s="143">
        <f>C92+C94</f>
        <v>429</v>
      </c>
    </row>
    <row r="92" ht="20.1" customHeight="true" spans="1:3">
      <c r="A92" s="104">
        <v>22101</v>
      </c>
      <c r="B92" s="108" t="s">
        <v>232</v>
      </c>
      <c r="C92" s="147">
        <f>C93</f>
        <v>100</v>
      </c>
    </row>
    <row r="93" ht="20.1" customHeight="true" spans="1:3">
      <c r="A93" s="145">
        <v>2210106</v>
      </c>
      <c r="B93" s="108" t="s">
        <v>233</v>
      </c>
      <c r="C93" s="147">
        <v>100</v>
      </c>
    </row>
    <row r="94" ht="20.1" customHeight="true" spans="1:3">
      <c r="A94" s="104">
        <v>22102</v>
      </c>
      <c r="B94" s="108" t="s">
        <v>234</v>
      </c>
      <c r="C94" s="147">
        <f>C95</f>
        <v>329</v>
      </c>
    </row>
    <row r="95" ht="20.1" customHeight="true" spans="1:3">
      <c r="A95" s="145">
        <v>2210201</v>
      </c>
      <c r="B95" s="108" t="s">
        <v>235</v>
      </c>
      <c r="C95" s="147">
        <v>329</v>
      </c>
    </row>
    <row r="96" ht="20.1" customHeight="true" spans="1:3">
      <c r="A96" s="141">
        <v>224</v>
      </c>
      <c r="B96" s="142" t="s">
        <v>236</v>
      </c>
      <c r="C96" s="143">
        <f>C97+C105</f>
        <v>3482</v>
      </c>
    </row>
    <row r="97" ht="20.1" customHeight="true" spans="1:3">
      <c r="A97" s="104">
        <v>22401</v>
      </c>
      <c r="B97" s="108" t="s">
        <v>237</v>
      </c>
      <c r="C97" s="147">
        <f>SUM(C98:C104)</f>
        <v>1982</v>
      </c>
    </row>
    <row r="98" ht="20.1" customHeight="true" spans="1:3">
      <c r="A98" s="145">
        <v>2240101</v>
      </c>
      <c r="B98" s="108" t="s">
        <v>238</v>
      </c>
      <c r="C98" s="147">
        <v>382</v>
      </c>
    </row>
    <row r="99" ht="20.1" customHeight="true" spans="1:3">
      <c r="A99" s="145">
        <v>2240102</v>
      </c>
      <c r="B99" s="108" t="s">
        <v>239</v>
      </c>
      <c r="C99" s="147">
        <v>415</v>
      </c>
    </row>
    <row r="100" ht="20.1" customHeight="true" spans="1:3">
      <c r="A100" s="145">
        <v>2240104</v>
      </c>
      <c r="B100" s="108" t="s">
        <v>240</v>
      </c>
      <c r="C100" s="147">
        <v>70</v>
      </c>
    </row>
    <row r="101" ht="20.1" customHeight="true" spans="1:3">
      <c r="A101" s="145">
        <v>2240106</v>
      </c>
      <c r="B101" s="108" t="s">
        <v>241</v>
      </c>
      <c r="C101" s="147">
        <v>290</v>
      </c>
    </row>
    <row r="102" ht="20.1" customHeight="true" spans="1:3">
      <c r="A102" s="145">
        <v>2240108</v>
      </c>
      <c r="B102" s="108" t="s">
        <v>242</v>
      </c>
      <c r="C102" s="147">
        <v>15</v>
      </c>
    </row>
    <row r="103" ht="20.1" customHeight="true" spans="1:3">
      <c r="A103" s="145">
        <v>2240109</v>
      </c>
      <c r="B103" s="108" t="s">
        <v>243</v>
      </c>
      <c r="C103" s="147">
        <v>10</v>
      </c>
    </row>
    <row r="104" ht="20.1" customHeight="true" spans="1:3">
      <c r="A104" s="145">
        <v>2240199</v>
      </c>
      <c r="B104" s="108" t="s">
        <v>244</v>
      </c>
      <c r="C104" s="147">
        <v>800</v>
      </c>
    </row>
    <row r="105" ht="20.1" customHeight="true" spans="1:3">
      <c r="A105" s="104">
        <v>22402</v>
      </c>
      <c r="B105" s="108" t="s">
        <v>245</v>
      </c>
      <c r="C105" s="147">
        <f>C106</f>
        <v>1500</v>
      </c>
    </row>
    <row r="106" ht="20.1" customHeight="true" spans="1:3">
      <c r="A106" s="145">
        <v>2240202</v>
      </c>
      <c r="B106" s="108" t="s">
        <v>239</v>
      </c>
      <c r="C106" s="147">
        <v>1500</v>
      </c>
    </row>
    <row r="107" ht="20.1" customHeight="true" spans="1:3">
      <c r="A107" s="141">
        <v>227</v>
      </c>
      <c r="B107" s="142" t="s">
        <v>178</v>
      </c>
      <c r="C107" s="143">
        <v>606</v>
      </c>
    </row>
    <row r="108" ht="20.1" customHeight="true" spans="1:3">
      <c r="A108" s="141">
        <v>232</v>
      </c>
      <c r="B108" s="142" t="s">
        <v>246</v>
      </c>
      <c r="C108" s="143">
        <f>C109</f>
        <v>90</v>
      </c>
    </row>
    <row r="109" ht="20.1" customHeight="true" spans="1:3">
      <c r="A109" s="104">
        <v>23203</v>
      </c>
      <c r="B109" s="108" t="s">
        <v>247</v>
      </c>
      <c r="C109" s="147">
        <f>C110</f>
        <v>90</v>
      </c>
    </row>
    <row r="110" ht="20.1" customHeight="true" spans="1:3">
      <c r="A110" s="145">
        <v>2320301</v>
      </c>
      <c r="B110" s="108" t="s">
        <v>248</v>
      </c>
      <c r="C110" s="147">
        <v>90</v>
      </c>
    </row>
    <row r="111" ht="20.1" customHeight="true" spans="1:3">
      <c r="A111" s="141">
        <v>233</v>
      </c>
      <c r="B111" s="142" t="s">
        <v>249</v>
      </c>
      <c r="C111" s="143">
        <f>C112</f>
        <v>10</v>
      </c>
    </row>
    <row r="112" ht="20.1" customHeight="true" spans="1:3">
      <c r="A112" s="104">
        <v>23303</v>
      </c>
      <c r="B112" s="108" t="s">
        <v>250</v>
      </c>
      <c r="C112" s="147">
        <v>10</v>
      </c>
    </row>
    <row r="113" ht="20.1" customHeight="true" spans="1:3">
      <c r="A113" s="149" t="s">
        <v>65</v>
      </c>
      <c r="B113" s="150"/>
      <c r="C113" s="151">
        <f>C4+C32+C36+C47+C53+C56+C67+C79+C82+C85+C91+C96+C107+C108+C111</f>
        <v>60400</v>
      </c>
    </row>
  </sheetData>
  <mergeCells count="2">
    <mergeCell ref="A1:C1"/>
    <mergeCell ref="A113:B113"/>
  </mergeCells>
  <printOptions horizontalCentered="true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D51"/>
  <sheetViews>
    <sheetView topLeftCell="A13" workbookViewId="0">
      <selection activeCell="A3" sqref="A3:C43"/>
    </sheetView>
  </sheetViews>
  <sheetFormatPr defaultColWidth="9" defaultRowHeight="13.5" outlineLevelCol="3"/>
  <cols>
    <col min="1" max="1" width="20.375" customWidth="true"/>
    <col min="2" max="2" width="38" customWidth="true"/>
    <col min="3" max="3" width="16" customWidth="true"/>
    <col min="4" max="4" width="9" hidden="true" customWidth="true"/>
  </cols>
  <sheetData>
    <row r="1" ht="49.5" customHeight="true" spans="1:3">
      <c r="A1" s="126" t="s">
        <v>251</v>
      </c>
      <c r="B1" s="126"/>
      <c r="C1" s="126"/>
    </row>
    <row r="2" ht="20.25" spans="1:3">
      <c r="A2" s="127"/>
      <c r="B2" s="128" t="s">
        <v>1</v>
      </c>
      <c r="C2" s="128"/>
    </row>
    <row r="3" ht="24.95" customHeight="true" spans="1:3">
      <c r="A3" s="98" t="s">
        <v>60</v>
      </c>
      <c r="B3" s="99" t="s">
        <v>61</v>
      </c>
      <c r="C3" s="100" t="s">
        <v>183</v>
      </c>
    </row>
    <row r="4" ht="18" customHeight="true" spans="1:3">
      <c r="A4" s="104"/>
      <c r="B4" s="129" t="s">
        <v>252</v>
      </c>
      <c r="C4" s="130">
        <f>C5+C16+C41+C49</f>
        <v>5856</v>
      </c>
    </row>
    <row r="5" ht="18" customHeight="true" spans="1:3">
      <c r="A5" s="131">
        <v>301</v>
      </c>
      <c r="B5" s="129" t="s">
        <v>253</v>
      </c>
      <c r="C5" s="130">
        <f>SUM(C6:C15)</f>
        <v>5640</v>
      </c>
    </row>
    <row r="6" ht="18" customHeight="true" spans="1:3">
      <c r="A6" s="132">
        <v>30101</v>
      </c>
      <c r="B6" s="133" t="s">
        <v>254</v>
      </c>
      <c r="C6" s="130">
        <v>2132</v>
      </c>
    </row>
    <row r="7" ht="18" customHeight="true" spans="1:3">
      <c r="A7" s="132">
        <v>30102</v>
      </c>
      <c r="B7" s="133" t="s">
        <v>255</v>
      </c>
      <c r="C7" s="130">
        <v>324</v>
      </c>
    </row>
    <row r="8" ht="18" customHeight="true" spans="1:3">
      <c r="A8" s="132">
        <v>30103</v>
      </c>
      <c r="B8" s="133" t="s">
        <v>256</v>
      </c>
      <c r="C8" s="130">
        <v>139</v>
      </c>
    </row>
    <row r="9" ht="18" customHeight="true" spans="1:3">
      <c r="A9" s="132">
        <v>30107</v>
      </c>
      <c r="B9" s="133" t="s">
        <v>257</v>
      </c>
      <c r="C9" s="130">
        <v>1959</v>
      </c>
    </row>
    <row r="10" ht="18" customHeight="true" spans="1:3">
      <c r="A10" s="132">
        <v>30108</v>
      </c>
      <c r="B10" s="133" t="s">
        <v>258</v>
      </c>
      <c r="C10" s="130">
        <v>361</v>
      </c>
    </row>
    <row r="11" ht="18" customHeight="true" spans="1:3">
      <c r="A11" s="132">
        <v>30109</v>
      </c>
      <c r="B11" s="133" t="s">
        <v>259</v>
      </c>
      <c r="C11" s="130">
        <v>54</v>
      </c>
    </row>
    <row r="12" ht="18" customHeight="true" spans="1:3">
      <c r="A12" s="132">
        <v>30110</v>
      </c>
      <c r="B12" s="133" t="s">
        <v>260</v>
      </c>
      <c r="C12" s="130">
        <v>206</v>
      </c>
    </row>
    <row r="13" ht="18" customHeight="true" spans="1:3">
      <c r="A13" s="132">
        <v>30111</v>
      </c>
      <c r="B13" s="133" t="s">
        <v>261</v>
      </c>
      <c r="C13" s="130">
        <v>116</v>
      </c>
    </row>
    <row r="14" ht="18" customHeight="true" spans="1:3">
      <c r="A14" s="132">
        <v>30112</v>
      </c>
      <c r="B14" s="133" t="s">
        <v>262</v>
      </c>
      <c r="C14" s="130">
        <v>20</v>
      </c>
    </row>
    <row r="15" ht="18" customHeight="true" spans="1:3">
      <c r="A15" s="132">
        <v>30113</v>
      </c>
      <c r="B15" s="133" t="s">
        <v>263</v>
      </c>
      <c r="C15" s="130">
        <v>329</v>
      </c>
    </row>
    <row r="16" ht="18" customHeight="true" spans="1:3">
      <c r="A16" s="131">
        <v>302</v>
      </c>
      <c r="B16" s="129" t="s">
        <v>264</v>
      </c>
      <c r="C16" s="130">
        <f>SUM(C17:C40)</f>
        <v>193</v>
      </c>
    </row>
    <row r="17" ht="18" customHeight="true" spans="1:3">
      <c r="A17" s="132">
        <v>30201</v>
      </c>
      <c r="B17" s="133" t="s">
        <v>265</v>
      </c>
      <c r="C17" s="130">
        <v>20</v>
      </c>
    </row>
    <row r="18" ht="18" customHeight="true" spans="1:3">
      <c r="A18" s="132">
        <v>30202</v>
      </c>
      <c r="B18" s="133" t="s">
        <v>266</v>
      </c>
      <c r="C18" s="130">
        <v>2</v>
      </c>
    </row>
    <row r="19" ht="18" hidden="true" customHeight="true" spans="1:3">
      <c r="A19" s="132">
        <v>30204</v>
      </c>
      <c r="B19" s="133" t="s">
        <v>267</v>
      </c>
      <c r="C19" s="130"/>
    </row>
    <row r="20" ht="18" customHeight="true" spans="1:4">
      <c r="A20" s="132">
        <v>30205</v>
      </c>
      <c r="B20" s="133" t="s">
        <v>268</v>
      </c>
      <c r="C20" s="130">
        <v>5</v>
      </c>
      <c r="D20">
        <v>4</v>
      </c>
    </row>
    <row r="21" ht="18" customHeight="true" spans="1:4">
      <c r="A21" s="132">
        <v>30206</v>
      </c>
      <c r="B21" s="133" t="s">
        <v>269</v>
      </c>
      <c r="C21" s="130">
        <v>6</v>
      </c>
      <c r="D21">
        <v>4</v>
      </c>
    </row>
    <row r="22" ht="18" customHeight="true" spans="1:3">
      <c r="A22" s="132">
        <v>30207</v>
      </c>
      <c r="B22" s="133" t="s">
        <v>270</v>
      </c>
      <c r="C22" s="130">
        <v>7</v>
      </c>
    </row>
    <row r="23" ht="18" hidden="true" customHeight="true" spans="1:3">
      <c r="A23" s="132">
        <v>30208</v>
      </c>
      <c r="B23" s="133" t="s">
        <v>271</v>
      </c>
      <c r="C23" s="130"/>
    </row>
    <row r="24" ht="18" customHeight="true" spans="1:4">
      <c r="A24" s="132">
        <v>30209</v>
      </c>
      <c r="B24" s="133" t="s">
        <v>272</v>
      </c>
      <c r="C24" s="130">
        <v>3</v>
      </c>
      <c r="D24">
        <v>3</v>
      </c>
    </row>
    <row r="25" ht="18" customHeight="true" spans="1:3">
      <c r="A25" s="132">
        <v>30211</v>
      </c>
      <c r="B25" s="133" t="s">
        <v>273</v>
      </c>
      <c r="C25" s="130">
        <v>21</v>
      </c>
    </row>
    <row r="26" ht="18" hidden="true" customHeight="true" spans="1:3">
      <c r="A26" s="132">
        <v>30212</v>
      </c>
      <c r="B26" s="133" t="s">
        <v>274</v>
      </c>
      <c r="C26" s="130"/>
    </row>
    <row r="27" ht="18" hidden="true" customHeight="true" spans="1:3">
      <c r="A27" s="132">
        <v>30213</v>
      </c>
      <c r="B27" s="133" t="s">
        <v>275</v>
      </c>
      <c r="C27" s="130"/>
    </row>
    <row r="28" ht="18" hidden="true" customHeight="true" spans="1:3">
      <c r="A28" s="132">
        <v>30214</v>
      </c>
      <c r="B28" s="133" t="s">
        <v>276</v>
      </c>
      <c r="C28" s="130"/>
    </row>
    <row r="29" ht="18" customHeight="true" spans="1:3">
      <c r="A29" s="132">
        <v>30215</v>
      </c>
      <c r="B29" s="133" t="s">
        <v>277</v>
      </c>
      <c r="C29" s="130">
        <v>2</v>
      </c>
    </row>
    <row r="30" ht="18" customHeight="true" spans="1:3">
      <c r="A30" s="132">
        <v>30216</v>
      </c>
      <c r="B30" s="133" t="s">
        <v>278</v>
      </c>
      <c r="C30" s="130">
        <v>3</v>
      </c>
    </row>
    <row r="31" ht="18" customHeight="true" spans="1:3">
      <c r="A31" s="132">
        <v>30217</v>
      </c>
      <c r="B31" s="133" t="s">
        <v>279</v>
      </c>
      <c r="C31" s="130">
        <v>4</v>
      </c>
    </row>
    <row r="32" ht="18" hidden="true" customHeight="true" spans="1:3">
      <c r="A32" s="132">
        <v>30218</v>
      </c>
      <c r="B32" s="133" t="s">
        <v>280</v>
      </c>
      <c r="C32" s="130"/>
    </row>
    <row r="33" ht="18" hidden="true" customHeight="true" spans="1:3">
      <c r="A33" s="132">
        <v>30224</v>
      </c>
      <c r="B33" s="133" t="s">
        <v>281</v>
      </c>
      <c r="C33" s="130"/>
    </row>
    <row r="34" ht="18" hidden="true" customHeight="true" spans="1:3">
      <c r="A34" s="132">
        <v>30226</v>
      </c>
      <c r="B34" s="133" t="s">
        <v>282</v>
      </c>
      <c r="C34" s="130"/>
    </row>
    <row r="35" ht="18" hidden="true" customHeight="true" spans="1:3">
      <c r="A35" s="132">
        <v>30227</v>
      </c>
      <c r="B35" s="133" t="s">
        <v>283</v>
      </c>
      <c r="C35" s="130"/>
    </row>
    <row r="36" ht="18" customHeight="true" spans="1:3">
      <c r="A36" s="132">
        <v>30228</v>
      </c>
      <c r="B36" s="133" t="s">
        <v>284</v>
      </c>
      <c r="C36" s="130">
        <v>51</v>
      </c>
    </row>
    <row r="37" ht="18" customHeight="true" spans="1:4">
      <c r="A37" s="132">
        <v>30229</v>
      </c>
      <c r="B37" s="133" t="s">
        <v>285</v>
      </c>
      <c r="C37" s="130">
        <v>5</v>
      </c>
      <c r="D37">
        <v>5</v>
      </c>
    </row>
    <row r="38" ht="18" customHeight="true" spans="1:3">
      <c r="A38" s="132">
        <v>30231</v>
      </c>
      <c r="B38" s="133" t="s">
        <v>286</v>
      </c>
      <c r="C38" s="130">
        <v>50</v>
      </c>
    </row>
    <row r="39" ht="18" hidden="true" customHeight="true" spans="1:3">
      <c r="A39" s="132">
        <v>30239</v>
      </c>
      <c r="B39" s="133" t="s">
        <v>287</v>
      </c>
      <c r="C39" s="130"/>
    </row>
    <row r="40" ht="18" customHeight="true" spans="1:4">
      <c r="A40" s="132">
        <v>30299</v>
      </c>
      <c r="B40" s="133" t="s">
        <v>288</v>
      </c>
      <c r="C40" s="130">
        <v>14</v>
      </c>
      <c r="D40">
        <v>10</v>
      </c>
    </row>
    <row r="41" ht="18" customHeight="true" spans="1:3">
      <c r="A41" s="131">
        <v>303</v>
      </c>
      <c r="B41" s="129" t="s">
        <v>289</v>
      </c>
      <c r="C41" s="130">
        <f>SUM(C42:C48)</f>
        <v>23</v>
      </c>
    </row>
    <row r="42" ht="18" hidden="true" customHeight="true" spans="1:3">
      <c r="A42" s="132">
        <v>30301</v>
      </c>
      <c r="B42" s="133" t="s">
        <v>290</v>
      </c>
      <c r="C42" s="130"/>
    </row>
    <row r="43" ht="18" customHeight="true" spans="1:3">
      <c r="A43" s="132">
        <v>30302</v>
      </c>
      <c r="B43" s="133" t="s">
        <v>291</v>
      </c>
      <c r="C43" s="130">
        <v>23</v>
      </c>
    </row>
    <row r="44" ht="18" hidden="true" customHeight="true" spans="1:3">
      <c r="A44" s="132">
        <v>30304</v>
      </c>
      <c r="B44" s="133" t="s">
        <v>292</v>
      </c>
      <c r="C44" s="130"/>
    </row>
    <row r="45" ht="18" hidden="true" customHeight="true" spans="1:3">
      <c r="A45" s="132">
        <v>30305</v>
      </c>
      <c r="B45" s="133" t="s">
        <v>293</v>
      </c>
      <c r="C45" s="130"/>
    </row>
    <row r="46" ht="18" hidden="true" customHeight="true" spans="1:3">
      <c r="A46" s="132">
        <v>30307</v>
      </c>
      <c r="B46" s="133" t="s">
        <v>294</v>
      </c>
      <c r="C46" s="130"/>
    </row>
    <row r="47" ht="18" hidden="true" customHeight="true" spans="1:3">
      <c r="A47" s="132">
        <v>30309</v>
      </c>
      <c r="B47" s="133" t="s">
        <v>295</v>
      </c>
      <c r="C47" s="130"/>
    </row>
    <row r="48" ht="18" hidden="true" customHeight="true" spans="1:3">
      <c r="A48" s="132">
        <v>30399</v>
      </c>
      <c r="B48" s="133" t="s">
        <v>296</v>
      </c>
      <c r="C48" s="130"/>
    </row>
    <row r="49" ht="18" hidden="true" customHeight="true" spans="1:3">
      <c r="A49" s="131">
        <v>310</v>
      </c>
      <c r="B49" s="129" t="s">
        <v>297</v>
      </c>
      <c r="C49" s="130">
        <f>SUM(C50:C51)</f>
        <v>0</v>
      </c>
    </row>
    <row r="50" ht="18" hidden="true" customHeight="true" spans="1:3">
      <c r="A50" s="132">
        <v>31002</v>
      </c>
      <c r="B50" s="133" t="s">
        <v>298</v>
      </c>
      <c r="C50" s="130"/>
    </row>
    <row r="51" ht="18" hidden="true" customHeight="true" spans="1:3">
      <c r="A51" s="134">
        <v>31007</v>
      </c>
      <c r="B51" s="135" t="s">
        <v>299</v>
      </c>
      <c r="C51" s="136"/>
    </row>
  </sheetData>
  <mergeCells count="2">
    <mergeCell ref="A1:C1"/>
    <mergeCell ref="B2:C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69"/>
  <sheetViews>
    <sheetView workbookViewId="0">
      <selection activeCell="E53" sqref="E53"/>
    </sheetView>
  </sheetViews>
  <sheetFormatPr defaultColWidth="9" defaultRowHeight="13.5" outlineLevelCol="2"/>
  <cols>
    <col min="1" max="1" width="13.375" customWidth="true"/>
    <col min="2" max="2" width="49.5" customWidth="true"/>
    <col min="3" max="3" width="9.5" customWidth="true"/>
  </cols>
  <sheetData>
    <row r="1" ht="30.75" customHeight="true" spans="1:3">
      <c r="A1" s="114" t="s">
        <v>300</v>
      </c>
      <c r="B1" s="114"/>
      <c r="C1" s="114"/>
    </row>
    <row r="2" ht="14.25" customHeight="true" spans="2:2">
      <c r="B2" s="115" t="s">
        <v>1</v>
      </c>
    </row>
    <row r="3" ht="18" customHeight="true" spans="1:3">
      <c r="A3" s="116" t="s">
        <v>301</v>
      </c>
      <c r="B3" s="116"/>
      <c r="C3" s="116" t="s">
        <v>62</v>
      </c>
    </row>
    <row r="4" ht="18" customHeight="true" spans="1:3">
      <c r="A4" s="117" t="s">
        <v>302</v>
      </c>
      <c r="B4" s="118" t="s">
        <v>303</v>
      </c>
      <c r="C4" s="119">
        <f>C5+C56</f>
        <v>60400</v>
      </c>
    </row>
    <row r="5" ht="18" customHeight="true" spans="1:3">
      <c r="A5" s="120"/>
      <c r="B5" s="118" t="s">
        <v>304</v>
      </c>
      <c r="C5" s="119">
        <f>C6+C16+C24+C25+C50+C55</f>
        <v>13080</v>
      </c>
    </row>
    <row r="6" ht="18" customHeight="true" spans="1:3">
      <c r="A6" s="120"/>
      <c r="B6" s="121" t="s">
        <v>305</v>
      </c>
      <c r="C6" s="119">
        <f>SUM(C7:C15)</f>
        <v>5663</v>
      </c>
    </row>
    <row r="7" ht="18" customHeight="true" spans="1:3">
      <c r="A7" s="120"/>
      <c r="B7" s="118" t="s">
        <v>306</v>
      </c>
      <c r="C7" s="119">
        <v>2099</v>
      </c>
    </row>
    <row r="8" ht="18" customHeight="true" spans="1:3">
      <c r="A8" s="120"/>
      <c r="B8" s="118" t="s">
        <v>307</v>
      </c>
      <c r="C8" s="119">
        <v>140</v>
      </c>
    </row>
    <row r="9" ht="18" customHeight="true" spans="1:3">
      <c r="A9" s="120"/>
      <c r="B9" s="118" t="s">
        <v>308</v>
      </c>
      <c r="C9" s="119">
        <v>147</v>
      </c>
    </row>
    <row r="10" ht="18" customHeight="true" spans="1:3">
      <c r="A10" s="120"/>
      <c r="B10" s="118" t="s">
        <v>309</v>
      </c>
      <c r="C10" s="119">
        <v>2103</v>
      </c>
    </row>
    <row r="11" ht="18" customHeight="true" spans="1:3">
      <c r="A11" s="120"/>
      <c r="B11" s="118" t="s">
        <v>310</v>
      </c>
      <c r="C11" s="119">
        <v>64</v>
      </c>
    </row>
    <row r="12" ht="18" customHeight="true" spans="1:3">
      <c r="A12" s="120"/>
      <c r="B12" s="118" t="s">
        <v>311</v>
      </c>
      <c r="C12" s="119">
        <v>1086</v>
      </c>
    </row>
    <row r="13" ht="18" customHeight="true" spans="1:3">
      <c r="A13" s="120"/>
      <c r="B13" s="118" t="s">
        <v>312</v>
      </c>
      <c r="C13" s="119">
        <v>24</v>
      </c>
    </row>
    <row r="14" ht="18" customHeight="true" spans="1:3">
      <c r="A14" s="120"/>
      <c r="B14" s="118" t="s">
        <v>313</v>
      </c>
      <c r="C14" s="119">
        <v>0</v>
      </c>
    </row>
    <row r="15" ht="18" customHeight="true" spans="1:3">
      <c r="A15" s="120"/>
      <c r="B15" s="118" t="s">
        <v>314</v>
      </c>
      <c r="C15" s="119">
        <v>0</v>
      </c>
    </row>
    <row r="16" ht="18" customHeight="true" spans="1:3">
      <c r="A16" s="120"/>
      <c r="B16" s="121" t="s">
        <v>315</v>
      </c>
      <c r="C16" s="119">
        <f>SUM(C17:C23)</f>
        <v>193</v>
      </c>
    </row>
    <row r="17" ht="18" customHeight="true" spans="1:3">
      <c r="A17" s="120"/>
      <c r="B17" s="118" t="s">
        <v>316</v>
      </c>
      <c r="C17" s="119">
        <v>84</v>
      </c>
    </row>
    <row r="18" ht="18" customHeight="true" spans="1:3">
      <c r="A18" s="120"/>
      <c r="B18" s="118" t="s">
        <v>317</v>
      </c>
      <c r="C18" s="119">
        <v>50</v>
      </c>
    </row>
    <row r="19" ht="18" customHeight="true" spans="1:3">
      <c r="A19" s="120"/>
      <c r="B19" s="118" t="s">
        <v>318</v>
      </c>
      <c r="C19" s="119">
        <v>0</v>
      </c>
    </row>
    <row r="20" ht="18" customHeight="true" spans="1:3">
      <c r="A20" s="120"/>
      <c r="B20" s="118" t="s">
        <v>319</v>
      </c>
      <c r="C20" s="119">
        <v>0</v>
      </c>
    </row>
    <row r="21" ht="18" customHeight="true" spans="1:3">
      <c r="A21" s="120"/>
      <c r="B21" s="118" t="s">
        <v>320</v>
      </c>
      <c r="C21" s="119">
        <v>0</v>
      </c>
    </row>
    <row r="22" ht="18" customHeight="true" spans="1:3">
      <c r="A22" s="120"/>
      <c r="B22" s="118" t="s">
        <v>321</v>
      </c>
      <c r="C22" s="119">
        <v>59</v>
      </c>
    </row>
    <row r="23" ht="18" customHeight="true" spans="1:3">
      <c r="A23" s="120"/>
      <c r="B23" s="118" t="s">
        <v>322</v>
      </c>
      <c r="C23" s="119">
        <v>0</v>
      </c>
    </row>
    <row r="24" ht="18" customHeight="true" spans="1:3">
      <c r="A24" s="120"/>
      <c r="B24" s="121" t="s">
        <v>323</v>
      </c>
      <c r="C24" s="119">
        <v>4168</v>
      </c>
    </row>
    <row r="25" ht="18" customHeight="true" spans="1:3">
      <c r="A25" s="120"/>
      <c r="B25" s="121" t="s">
        <v>324</v>
      </c>
      <c r="C25" s="119">
        <f>C26+C27+C33+C35+C39+C43+C44+C45</f>
        <v>2350</v>
      </c>
    </row>
    <row r="26" ht="18" customHeight="true" spans="1:3">
      <c r="A26" s="120"/>
      <c r="B26" s="122" t="s">
        <v>325</v>
      </c>
      <c r="C26" s="119">
        <v>0</v>
      </c>
    </row>
    <row r="27" ht="18" customHeight="true" spans="1:3">
      <c r="A27" s="120"/>
      <c r="B27" s="122" t="s">
        <v>326</v>
      </c>
      <c r="C27" s="119">
        <v>0</v>
      </c>
    </row>
    <row r="28" ht="18" customHeight="true" spans="1:3">
      <c r="A28" s="120"/>
      <c r="B28" s="123" t="s">
        <v>327</v>
      </c>
      <c r="C28" s="119">
        <v>0</v>
      </c>
    </row>
    <row r="29" ht="18" customHeight="true" spans="1:3">
      <c r="A29" s="120"/>
      <c r="B29" s="123" t="s">
        <v>328</v>
      </c>
      <c r="C29" s="119">
        <v>0</v>
      </c>
    </row>
    <row r="30" ht="18" customHeight="true" spans="1:3">
      <c r="A30" s="120"/>
      <c r="B30" s="123" t="s">
        <v>329</v>
      </c>
      <c r="C30" s="119">
        <v>0</v>
      </c>
    </row>
    <row r="31" ht="18" customHeight="true" spans="1:3">
      <c r="A31" s="120"/>
      <c r="B31" s="123" t="s">
        <v>330</v>
      </c>
      <c r="C31" s="119">
        <v>0</v>
      </c>
    </row>
    <row r="32" ht="18" customHeight="true" spans="1:3">
      <c r="A32" s="120"/>
      <c r="B32" s="123" t="s">
        <v>331</v>
      </c>
      <c r="C32" s="119">
        <v>0</v>
      </c>
    </row>
    <row r="33" ht="18" customHeight="true" spans="1:3">
      <c r="A33" s="120"/>
      <c r="B33" s="122" t="s">
        <v>332</v>
      </c>
      <c r="C33" s="119">
        <v>0</v>
      </c>
    </row>
    <row r="34" ht="18" customHeight="true" spans="1:3">
      <c r="A34" s="120"/>
      <c r="B34" s="123" t="s">
        <v>333</v>
      </c>
      <c r="C34" s="119">
        <v>0</v>
      </c>
    </row>
    <row r="35" ht="18" customHeight="true" spans="1:3">
      <c r="A35" s="120"/>
      <c r="B35" s="122" t="s">
        <v>334</v>
      </c>
      <c r="C35" s="119">
        <v>0</v>
      </c>
    </row>
    <row r="36" ht="18" customHeight="true" spans="1:3">
      <c r="A36" s="120"/>
      <c r="B36" s="123" t="s">
        <v>335</v>
      </c>
      <c r="C36" s="119">
        <v>0</v>
      </c>
    </row>
    <row r="37" ht="18" customHeight="true" spans="1:3">
      <c r="A37" s="120"/>
      <c r="B37" s="123" t="s">
        <v>336</v>
      </c>
      <c r="C37" s="119">
        <v>0</v>
      </c>
    </row>
    <row r="38" ht="18" customHeight="true" spans="1:3">
      <c r="A38" s="120"/>
      <c r="B38" s="123" t="s">
        <v>337</v>
      </c>
      <c r="C38" s="119">
        <v>0</v>
      </c>
    </row>
    <row r="39" ht="18" customHeight="true" spans="1:3">
      <c r="A39" s="120"/>
      <c r="B39" s="122" t="s">
        <v>338</v>
      </c>
      <c r="C39" s="119">
        <v>0</v>
      </c>
    </row>
    <row r="40" ht="18" customHeight="true" spans="1:3">
      <c r="A40" s="120"/>
      <c r="B40" s="123" t="s">
        <v>339</v>
      </c>
      <c r="C40" s="119">
        <v>0</v>
      </c>
    </row>
    <row r="41" ht="18" customHeight="true" spans="1:3">
      <c r="A41" s="120"/>
      <c r="B41" s="123" t="s">
        <v>340</v>
      </c>
      <c r="C41" s="119">
        <v>0</v>
      </c>
    </row>
    <row r="42" ht="18" customHeight="true" spans="1:3">
      <c r="A42" s="120"/>
      <c r="B42" s="123" t="s">
        <v>341</v>
      </c>
      <c r="C42" s="119">
        <v>0</v>
      </c>
    </row>
    <row r="43" ht="18" customHeight="true" spans="1:3">
      <c r="A43" s="120"/>
      <c r="B43" s="122" t="s">
        <v>342</v>
      </c>
      <c r="C43" s="119">
        <v>0</v>
      </c>
    </row>
    <row r="44" ht="18" customHeight="true" spans="1:3">
      <c r="A44" s="120"/>
      <c r="B44" s="122" t="s">
        <v>343</v>
      </c>
      <c r="C44" s="119">
        <v>1200</v>
      </c>
    </row>
    <row r="45" ht="18" customHeight="true" spans="1:3">
      <c r="A45" s="120"/>
      <c r="B45" s="124" t="s">
        <v>344</v>
      </c>
      <c r="C45" s="119">
        <f>SUM(C46:C49)</f>
        <v>1150</v>
      </c>
    </row>
    <row r="46" ht="18" customHeight="true" spans="1:3">
      <c r="A46" s="120"/>
      <c r="B46" s="125" t="s">
        <v>345</v>
      </c>
      <c r="C46" s="119">
        <v>400</v>
      </c>
    </row>
    <row r="47" ht="18" customHeight="true" spans="1:3">
      <c r="A47" s="120"/>
      <c r="B47" s="125" t="s">
        <v>346</v>
      </c>
      <c r="C47" s="119">
        <v>100</v>
      </c>
    </row>
    <row r="48" ht="18" customHeight="true" spans="1:3">
      <c r="A48" s="120"/>
      <c r="B48" s="125" t="s">
        <v>347</v>
      </c>
      <c r="C48" s="119">
        <v>500</v>
      </c>
    </row>
    <row r="49" ht="18" customHeight="true" spans="1:3">
      <c r="A49" s="120"/>
      <c r="B49" s="125" t="s">
        <v>348</v>
      </c>
      <c r="C49" s="119">
        <v>150</v>
      </c>
    </row>
    <row r="50" ht="18" customHeight="true" spans="1:3">
      <c r="A50" s="120"/>
      <c r="B50" s="121" t="s">
        <v>349</v>
      </c>
      <c r="C50" s="119">
        <f>SUM(C51:C54)</f>
        <v>100</v>
      </c>
    </row>
    <row r="51" ht="18" customHeight="true" spans="1:3">
      <c r="A51" s="120"/>
      <c r="B51" s="118" t="s">
        <v>350</v>
      </c>
      <c r="C51" s="119">
        <v>0</v>
      </c>
    </row>
    <row r="52" ht="18" customHeight="true" spans="1:3">
      <c r="A52" s="120"/>
      <c r="B52" s="118" t="s">
        <v>351</v>
      </c>
      <c r="C52" s="119">
        <v>100</v>
      </c>
    </row>
    <row r="53" ht="18" customHeight="true" spans="1:3">
      <c r="A53" s="120"/>
      <c r="B53" s="118" t="s">
        <v>352</v>
      </c>
      <c r="C53" s="119">
        <v>0</v>
      </c>
    </row>
    <row r="54" ht="18" customHeight="true" spans="1:3">
      <c r="A54" s="120"/>
      <c r="B54" s="118" t="s">
        <v>353</v>
      </c>
      <c r="C54" s="119">
        <v>0</v>
      </c>
    </row>
    <row r="55" ht="18" customHeight="true" spans="1:3">
      <c r="A55" s="120"/>
      <c r="B55" s="121" t="s">
        <v>354</v>
      </c>
      <c r="C55" s="119">
        <v>606</v>
      </c>
    </row>
    <row r="56" ht="18" customHeight="true" spans="1:3">
      <c r="A56" s="120"/>
      <c r="B56" s="121" t="s">
        <v>355</v>
      </c>
      <c r="C56" s="119">
        <f>SUM(C57:C69)</f>
        <v>47320</v>
      </c>
    </row>
    <row r="57" ht="18" customHeight="true" spans="1:3">
      <c r="A57" s="120"/>
      <c r="B57" s="125" t="s">
        <v>356</v>
      </c>
      <c r="C57" s="119">
        <v>1500</v>
      </c>
    </row>
    <row r="58" ht="18" customHeight="true" spans="1:3">
      <c r="A58" s="120"/>
      <c r="B58" s="125" t="s">
        <v>357</v>
      </c>
      <c r="C58" s="119">
        <v>1500</v>
      </c>
    </row>
    <row r="59" ht="18" customHeight="true" spans="1:3">
      <c r="A59" s="120"/>
      <c r="B59" s="125" t="s">
        <v>358</v>
      </c>
      <c r="C59" s="119">
        <v>3168</v>
      </c>
    </row>
    <row r="60" ht="18" customHeight="true" spans="1:3">
      <c r="A60" s="120"/>
      <c r="B60" s="125" t="s">
        <v>359</v>
      </c>
      <c r="C60" s="119">
        <v>2000</v>
      </c>
    </row>
    <row r="61" ht="18" customHeight="true" spans="1:3">
      <c r="A61" s="120"/>
      <c r="B61" s="125" t="s">
        <v>360</v>
      </c>
      <c r="C61" s="119">
        <v>9000</v>
      </c>
    </row>
    <row r="62" ht="18" customHeight="true" spans="1:3">
      <c r="A62" s="120"/>
      <c r="B62" s="125" t="s">
        <v>361</v>
      </c>
      <c r="C62" s="119">
        <v>7250</v>
      </c>
    </row>
    <row r="63" ht="18" customHeight="true" spans="1:3">
      <c r="A63" s="120"/>
      <c r="B63" s="125" t="s">
        <v>362</v>
      </c>
      <c r="C63" s="119">
        <v>2649</v>
      </c>
    </row>
    <row r="64" ht="18" customHeight="true" spans="1:3">
      <c r="A64" s="120"/>
      <c r="B64" s="125" t="s">
        <v>363</v>
      </c>
      <c r="C64" s="119">
        <v>98</v>
      </c>
    </row>
    <row r="65" ht="18" customHeight="true" spans="1:3">
      <c r="A65" s="120"/>
      <c r="B65" s="125" t="s">
        <v>364</v>
      </c>
      <c r="C65" s="119">
        <v>3650</v>
      </c>
    </row>
    <row r="66" ht="18" customHeight="true" spans="1:3">
      <c r="A66" s="120"/>
      <c r="B66" s="125" t="s">
        <v>365</v>
      </c>
      <c r="C66" s="119">
        <v>10390</v>
      </c>
    </row>
    <row r="67" ht="18" customHeight="true" spans="1:3">
      <c r="A67" s="120"/>
      <c r="B67" s="125" t="s">
        <v>366</v>
      </c>
      <c r="C67" s="119">
        <v>1200</v>
      </c>
    </row>
    <row r="68" ht="18" customHeight="true" spans="1:3">
      <c r="A68" s="120"/>
      <c r="B68" s="125" t="s">
        <v>367</v>
      </c>
      <c r="C68" s="119">
        <v>3000</v>
      </c>
    </row>
    <row r="69" ht="18" customHeight="true" spans="1:3">
      <c r="A69" s="120"/>
      <c r="B69" s="125" t="s">
        <v>368</v>
      </c>
      <c r="C69" s="119">
        <v>1915</v>
      </c>
    </row>
  </sheetData>
  <mergeCells count="3">
    <mergeCell ref="A1:C1"/>
    <mergeCell ref="A3:B3"/>
    <mergeCell ref="A4:A6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:C1"/>
    </sheetView>
  </sheetViews>
  <sheetFormatPr defaultColWidth="9" defaultRowHeight="13.5" outlineLevelCol="2"/>
  <cols>
    <col min="1" max="1" width="15.375" customWidth="true"/>
    <col min="2" max="2" width="34.625" customWidth="true"/>
    <col min="3" max="3" width="19.625" customWidth="true"/>
  </cols>
  <sheetData>
    <row r="1" ht="26.25" spans="1:3">
      <c r="A1" s="13" t="s">
        <v>369</v>
      </c>
      <c r="B1" s="13"/>
      <c r="C1" s="13"/>
    </row>
    <row r="2" ht="20.25" spans="1:3">
      <c r="A2" s="95" t="s">
        <v>370</v>
      </c>
      <c r="B2" s="96"/>
      <c r="C2" s="97" t="s">
        <v>1</v>
      </c>
    </row>
    <row r="3" ht="35.1" customHeight="true" spans="1:3">
      <c r="A3" s="73" t="s">
        <v>60</v>
      </c>
      <c r="B3" s="74" t="s">
        <v>61</v>
      </c>
      <c r="C3" s="81" t="s">
        <v>371</v>
      </c>
    </row>
    <row r="4" ht="35.1" customHeight="true" spans="1:3">
      <c r="A4" s="113">
        <v>1030146</v>
      </c>
      <c r="B4" s="108" t="s">
        <v>372</v>
      </c>
      <c r="C4" s="103">
        <v>2800</v>
      </c>
    </row>
    <row r="5" ht="35.1" customHeight="true" spans="1:3">
      <c r="A5" s="113">
        <v>1030147</v>
      </c>
      <c r="B5" s="108" t="s">
        <v>373</v>
      </c>
      <c r="C5" s="103">
        <v>900</v>
      </c>
    </row>
    <row r="6" ht="35.1" customHeight="true" spans="1:3">
      <c r="A6" s="113">
        <v>1030148</v>
      </c>
      <c r="B6" s="108" t="s">
        <v>374</v>
      </c>
      <c r="C6" s="103">
        <v>40070</v>
      </c>
    </row>
    <row r="7" ht="35.1" customHeight="true" spans="1:3">
      <c r="A7" s="113">
        <v>1030156</v>
      </c>
      <c r="B7" s="108" t="s">
        <v>375</v>
      </c>
      <c r="C7" s="103">
        <v>3800</v>
      </c>
    </row>
    <row r="8" ht="35.1" customHeight="true" spans="1:3">
      <c r="A8" s="105" t="s">
        <v>376</v>
      </c>
      <c r="B8" s="106"/>
      <c r="C8" s="107">
        <f>SUM(C4:C7)</f>
        <v>47570</v>
      </c>
    </row>
    <row r="9" ht="35.1" customHeight="true" spans="1:3">
      <c r="A9" s="113">
        <v>1100802</v>
      </c>
      <c r="B9" s="108" t="s">
        <v>377</v>
      </c>
      <c r="C9" s="103">
        <v>0</v>
      </c>
    </row>
    <row r="10" ht="35.1" customHeight="true" spans="1:3">
      <c r="A10" s="109" t="s">
        <v>378</v>
      </c>
      <c r="B10" s="32"/>
      <c r="C10" s="107">
        <f>SUM(C9:C9)</f>
        <v>0</v>
      </c>
    </row>
    <row r="11" ht="35.1" customHeight="true" spans="1:3">
      <c r="A11" s="110" t="s">
        <v>379</v>
      </c>
      <c r="B11" s="111"/>
      <c r="C11" s="112">
        <f>C8+C10</f>
        <v>47570</v>
      </c>
    </row>
  </sheetData>
  <mergeCells count="4">
    <mergeCell ref="A1:C1"/>
    <mergeCell ref="A8:B8"/>
    <mergeCell ref="A10:B10"/>
    <mergeCell ref="A11:B1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"/>
    </sheetView>
  </sheetViews>
  <sheetFormatPr defaultColWidth="9" defaultRowHeight="13.5" outlineLevelCol="2"/>
  <cols>
    <col min="1" max="1" width="15.375" customWidth="true"/>
    <col min="2" max="2" width="34.625" customWidth="true"/>
    <col min="3" max="3" width="19.625" customWidth="true"/>
  </cols>
  <sheetData>
    <row r="1" ht="26.25" spans="1:3">
      <c r="A1" s="13" t="s">
        <v>380</v>
      </c>
      <c r="B1" s="13"/>
      <c r="C1" s="13"/>
    </row>
    <row r="2" ht="20.25" spans="1:3">
      <c r="A2" s="95" t="s">
        <v>370</v>
      </c>
      <c r="B2" s="96"/>
      <c r="C2" s="97" t="s">
        <v>1</v>
      </c>
    </row>
    <row r="3" ht="35.1" customHeight="true" spans="1:3">
      <c r="A3" s="98" t="s">
        <v>60</v>
      </c>
      <c r="B3" s="99" t="s">
        <v>381</v>
      </c>
      <c r="C3" s="100" t="s">
        <v>382</v>
      </c>
    </row>
    <row r="4" ht="35.1" customHeight="true" spans="1:3">
      <c r="A4" s="101">
        <v>212</v>
      </c>
      <c r="B4" s="102" t="s">
        <v>383</v>
      </c>
      <c r="C4" s="103">
        <f>SUM(C5:C6)</f>
        <v>37535</v>
      </c>
    </row>
    <row r="5" ht="35.1" customHeight="true" spans="1:3">
      <c r="A5" s="104">
        <v>21208</v>
      </c>
      <c r="B5" s="102" t="s">
        <v>384</v>
      </c>
      <c r="C5" s="103">
        <f>35650-1915</f>
        <v>33735</v>
      </c>
    </row>
    <row r="6" ht="35.1" customHeight="true" spans="1:3">
      <c r="A6" s="104">
        <v>21213</v>
      </c>
      <c r="B6" s="102" t="s">
        <v>385</v>
      </c>
      <c r="C6" s="103">
        <v>3800</v>
      </c>
    </row>
    <row r="7" ht="35.1" customHeight="true" spans="1:3">
      <c r="A7" s="101">
        <v>232</v>
      </c>
      <c r="B7" s="102" t="s">
        <v>246</v>
      </c>
      <c r="C7" s="103">
        <f>C8</f>
        <v>9300</v>
      </c>
    </row>
    <row r="8" ht="35.1" customHeight="true" spans="1:3">
      <c r="A8" s="104">
        <v>23204</v>
      </c>
      <c r="B8" s="102" t="s">
        <v>386</v>
      </c>
      <c r="C8" s="103">
        <v>9300</v>
      </c>
    </row>
    <row r="9" ht="35.1" customHeight="true" spans="1:3">
      <c r="A9" s="101">
        <v>233</v>
      </c>
      <c r="B9" s="102" t="s">
        <v>249</v>
      </c>
      <c r="C9" s="103">
        <f>C10</f>
        <v>65</v>
      </c>
    </row>
    <row r="10" ht="35.1" customHeight="true" spans="1:3">
      <c r="A10" s="104">
        <v>23304</v>
      </c>
      <c r="B10" s="102" t="s">
        <v>387</v>
      </c>
      <c r="C10" s="103">
        <v>65</v>
      </c>
    </row>
    <row r="11" ht="35.1" customHeight="true" spans="1:3">
      <c r="A11" s="105" t="s">
        <v>388</v>
      </c>
      <c r="B11" s="106"/>
      <c r="C11" s="107">
        <f>C4+C7+C9</f>
        <v>46900</v>
      </c>
    </row>
    <row r="12" ht="35.1" customHeight="true" spans="1:3">
      <c r="A12" s="101">
        <v>2300802</v>
      </c>
      <c r="B12" s="108" t="s">
        <v>389</v>
      </c>
      <c r="C12" s="103">
        <v>670</v>
      </c>
    </row>
    <row r="13" ht="35.1" customHeight="true" spans="1:3">
      <c r="A13" s="109" t="s">
        <v>390</v>
      </c>
      <c r="B13" s="32"/>
      <c r="C13" s="107">
        <f>SUM(C12:C12)</f>
        <v>670</v>
      </c>
    </row>
    <row r="14" ht="35.1" customHeight="true" spans="1:3">
      <c r="A14" s="110" t="s">
        <v>391</v>
      </c>
      <c r="B14" s="111"/>
      <c r="C14" s="112">
        <f>C11+C13</f>
        <v>47570</v>
      </c>
    </row>
  </sheetData>
  <mergeCells count="4">
    <mergeCell ref="A1:C1"/>
    <mergeCell ref="A11:B11"/>
    <mergeCell ref="A13:B13"/>
    <mergeCell ref="A14:B14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:B1"/>
    </sheetView>
  </sheetViews>
  <sheetFormatPr defaultColWidth="9" defaultRowHeight="13.5" outlineLevelCol="1"/>
  <cols>
    <col min="1" max="1" width="50.25" customWidth="true"/>
    <col min="2" max="2" width="15.375" customWidth="true"/>
  </cols>
  <sheetData>
    <row r="1" ht="26.25" spans="1:2">
      <c r="A1" s="85" t="s">
        <v>392</v>
      </c>
      <c r="B1" s="85"/>
    </row>
    <row r="2" ht="20.25" customHeight="true" spans="1:2">
      <c r="A2" s="14"/>
      <c r="B2" s="14" t="s">
        <v>1</v>
      </c>
    </row>
    <row r="3" ht="20.1" customHeight="true" spans="1:2">
      <c r="A3" s="86" t="s">
        <v>393</v>
      </c>
      <c r="B3" s="87" t="s">
        <v>183</v>
      </c>
    </row>
    <row r="4" ht="20.1" customHeight="true" spans="1:2">
      <c r="A4" s="88" t="s">
        <v>394</v>
      </c>
      <c r="B4" s="89">
        <f>B5+B12</f>
        <v>46900</v>
      </c>
    </row>
    <row r="5" ht="20.1" customHeight="true" spans="1:2">
      <c r="A5" s="90" t="s">
        <v>395</v>
      </c>
      <c r="B5" s="89">
        <f>SUM(B6:B11)</f>
        <v>43100</v>
      </c>
    </row>
    <row r="6" ht="20.1" customHeight="true" spans="1:2">
      <c r="A6" s="91" t="s">
        <v>396</v>
      </c>
      <c r="B6" s="92">
        <v>22035</v>
      </c>
    </row>
    <row r="7" ht="20.1" customHeight="true" spans="1:2">
      <c r="A7" s="91" t="s">
        <v>397</v>
      </c>
      <c r="B7" s="92">
        <v>9300</v>
      </c>
    </row>
    <row r="8" ht="20.1" customHeight="true" spans="1:2">
      <c r="A8" s="91" t="s">
        <v>398</v>
      </c>
      <c r="B8" s="92">
        <v>65</v>
      </c>
    </row>
    <row r="9" ht="20.1" customHeight="true" spans="1:2">
      <c r="A9" s="91" t="s">
        <v>399</v>
      </c>
      <c r="B9" s="92">
        <v>500</v>
      </c>
    </row>
    <row r="10" ht="20.1" customHeight="true" spans="1:2">
      <c r="A10" s="91" t="s">
        <v>400</v>
      </c>
      <c r="B10" s="92">
        <v>5600</v>
      </c>
    </row>
    <row r="11" ht="20.1" customHeight="true" spans="1:2">
      <c r="A11" s="91" t="s">
        <v>401</v>
      </c>
      <c r="B11" s="92">
        <v>5600</v>
      </c>
    </row>
    <row r="12" ht="20.1" customHeight="true" spans="1:2">
      <c r="A12" s="90" t="s">
        <v>402</v>
      </c>
      <c r="B12" s="89">
        <f>SUM(B13:B14)</f>
        <v>3800</v>
      </c>
    </row>
    <row r="13" ht="20.1" customHeight="true" spans="1:2">
      <c r="A13" s="91" t="s">
        <v>403</v>
      </c>
      <c r="B13" s="92">
        <v>3500</v>
      </c>
    </row>
    <row r="14" ht="20.1" customHeight="true" spans="1:2">
      <c r="A14" s="93" t="s">
        <v>404</v>
      </c>
      <c r="B14" s="94">
        <v>300</v>
      </c>
    </row>
  </sheetData>
  <sortState ref="A6:B14">
    <sortCondition ref="B6:B14" descending="true"/>
  </sortState>
  <mergeCells count="1">
    <mergeCell ref="A1:B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7"/>
  <sheetViews>
    <sheetView workbookViewId="0">
      <selection activeCell="A1" sqref="A1:G1"/>
    </sheetView>
  </sheetViews>
  <sheetFormatPr defaultColWidth="9" defaultRowHeight="13.5" outlineLevelRow="6" outlineLevelCol="6"/>
  <cols>
    <col min="1" max="1" width="20.5" customWidth="true"/>
    <col min="2" max="7" width="8.625" customWidth="true"/>
  </cols>
  <sheetData>
    <row r="1" ht="26.25" spans="1:7">
      <c r="A1" s="43" t="s">
        <v>405</v>
      </c>
      <c r="B1" s="43"/>
      <c r="C1" s="43"/>
      <c r="D1" s="43"/>
      <c r="E1" s="43"/>
      <c r="F1" s="43"/>
      <c r="G1" s="43"/>
    </row>
    <row r="2" ht="42.75" customHeight="true" spans="1:7">
      <c r="A2" s="72" t="s">
        <v>1</v>
      </c>
      <c r="B2" s="72"/>
      <c r="C2" s="72"/>
      <c r="D2" s="72"/>
      <c r="E2" s="72"/>
      <c r="F2" s="72"/>
      <c r="G2" s="72"/>
    </row>
    <row r="3" ht="30" customHeight="true" spans="1:7">
      <c r="A3" s="73" t="s">
        <v>406</v>
      </c>
      <c r="B3" s="74" t="s">
        <v>407</v>
      </c>
      <c r="C3" s="74"/>
      <c r="D3" s="74"/>
      <c r="E3" s="74" t="s">
        <v>408</v>
      </c>
      <c r="F3" s="74"/>
      <c r="G3" s="81"/>
    </row>
    <row r="4" ht="30" customHeight="true" spans="1:7">
      <c r="A4" s="75"/>
      <c r="B4" s="76" t="s">
        <v>62</v>
      </c>
      <c r="C4" s="76" t="s">
        <v>409</v>
      </c>
      <c r="D4" s="76" t="s">
        <v>410</v>
      </c>
      <c r="E4" s="76" t="s">
        <v>62</v>
      </c>
      <c r="F4" s="76" t="s">
        <v>411</v>
      </c>
      <c r="G4" s="82" t="s">
        <v>412</v>
      </c>
    </row>
    <row r="5" ht="30" customHeight="true" spans="1:7">
      <c r="A5" s="77" t="s">
        <v>413</v>
      </c>
      <c r="B5" s="78">
        <f>SUM(C5:D5)</f>
        <v>381</v>
      </c>
      <c r="C5" s="78">
        <f>SUM(C6:C7)</f>
        <v>378</v>
      </c>
      <c r="D5" s="78">
        <f>SUM(D6:D7)</f>
        <v>3</v>
      </c>
      <c r="E5" s="78">
        <f>SUM(F5:G5)</f>
        <v>381</v>
      </c>
      <c r="F5" s="78">
        <f>SUM(F6:F7)</f>
        <v>33</v>
      </c>
      <c r="G5" s="78">
        <f>SUM(G6:G7)</f>
        <v>348</v>
      </c>
    </row>
    <row r="6" ht="30" customHeight="true" spans="1:7">
      <c r="A6" s="77" t="s">
        <v>414</v>
      </c>
      <c r="B6" s="78"/>
      <c r="C6" s="78"/>
      <c r="D6" s="78"/>
      <c r="E6" s="78"/>
      <c r="F6" s="78"/>
      <c r="G6" s="83"/>
    </row>
    <row r="7" ht="30" customHeight="true" spans="1:7">
      <c r="A7" s="79" t="s">
        <v>415</v>
      </c>
      <c r="B7" s="80">
        <f>SUM(C7:D7)</f>
        <v>381</v>
      </c>
      <c r="C7" s="80">
        <v>378</v>
      </c>
      <c r="D7" s="80">
        <v>3</v>
      </c>
      <c r="E7" s="80">
        <f>SUM(F7:G7)</f>
        <v>381</v>
      </c>
      <c r="F7" s="80">
        <v>33</v>
      </c>
      <c r="G7" s="84">
        <v>348</v>
      </c>
    </row>
  </sheetData>
  <mergeCells count="5">
    <mergeCell ref="A1:G1"/>
    <mergeCell ref="A2:G2"/>
    <mergeCell ref="B3:D3"/>
    <mergeCell ref="E3:G3"/>
    <mergeCell ref="A3:A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24"/>
  <sheetViews>
    <sheetView workbookViewId="0">
      <selection activeCell="A1" sqref="A1:C1"/>
    </sheetView>
  </sheetViews>
  <sheetFormatPr defaultColWidth="9" defaultRowHeight="13.5" outlineLevelCol="2"/>
  <cols>
    <col min="1" max="1" width="12.75" customWidth="true"/>
    <col min="2" max="2" width="48.75" customWidth="true"/>
    <col min="3" max="3" width="11" customWidth="true"/>
  </cols>
  <sheetData>
    <row r="1" ht="26.25" spans="1:3">
      <c r="A1" s="57" t="s">
        <v>416</v>
      </c>
      <c r="B1" s="57"/>
      <c r="C1" s="57"/>
    </row>
    <row r="2" ht="14.25" spans="1:3">
      <c r="A2" s="58"/>
      <c r="C2" s="58" t="s">
        <v>1</v>
      </c>
    </row>
    <row r="3" ht="20.1" customHeight="true" spans="1:3">
      <c r="A3" s="59" t="s">
        <v>417</v>
      </c>
      <c r="B3" s="60" t="s">
        <v>61</v>
      </c>
      <c r="C3" s="61" t="s">
        <v>183</v>
      </c>
    </row>
    <row r="4" ht="20.1" customHeight="true" spans="1:3">
      <c r="A4" s="62"/>
      <c r="B4" s="63" t="s">
        <v>418</v>
      </c>
      <c r="C4" s="64">
        <f>C5+C17</f>
        <v>381</v>
      </c>
    </row>
    <row r="5" ht="20.1" customHeight="true" spans="1:3">
      <c r="A5" s="62">
        <v>102</v>
      </c>
      <c r="B5" s="65" t="s">
        <v>419</v>
      </c>
      <c r="C5" s="64">
        <f>C6+C12</f>
        <v>378</v>
      </c>
    </row>
    <row r="6" ht="20.1" hidden="true" customHeight="true" spans="1:3">
      <c r="A6" s="66">
        <v>10210</v>
      </c>
      <c r="B6" s="65" t="s">
        <v>420</v>
      </c>
      <c r="C6" s="64">
        <f>SUM(C7:C11)</f>
        <v>0</v>
      </c>
    </row>
    <row r="7" ht="20.1" hidden="true" customHeight="true" spans="1:3">
      <c r="A7" s="67">
        <v>1021001</v>
      </c>
      <c r="B7" s="68" t="s">
        <v>421</v>
      </c>
      <c r="C7" s="64">
        <v>0</v>
      </c>
    </row>
    <row r="8" ht="20.1" hidden="true" customHeight="true" spans="1:3">
      <c r="A8" s="67">
        <v>1021002</v>
      </c>
      <c r="B8" s="68" t="s">
        <v>422</v>
      </c>
      <c r="C8" s="64">
        <v>0</v>
      </c>
    </row>
    <row r="9" ht="20.1" hidden="true" customHeight="true" spans="1:3">
      <c r="A9" s="67">
        <v>1021003</v>
      </c>
      <c r="B9" s="68" t="s">
        <v>423</v>
      </c>
      <c r="C9" s="64">
        <v>0</v>
      </c>
    </row>
    <row r="10" ht="20.1" hidden="true" customHeight="true" spans="1:3">
      <c r="A10" s="67">
        <v>1021004</v>
      </c>
      <c r="B10" s="68" t="s">
        <v>424</v>
      </c>
      <c r="C10" s="64">
        <v>0</v>
      </c>
    </row>
    <row r="11" ht="20.1" hidden="true" customHeight="true" spans="1:3">
      <c r="A11" s="67">
        <v>1021099</v>
      </c>
      <c r="B11" s="68" t="s">
        <v>425</v>
      </c>
      <c r="C11" s="64">
        <v>0</v>
      </c>
    </row>
    <row r="12" ht="20.1" customHeight="true" spans="1:3">
      <c r="A12" s="66">
        <v>10211</v>
      </c>
      <c r="B12" s="65" t="s">
        <v>426</v>
      </c>
      <c r="C12" s="64">
        <f>SUM(C13:C16)</f>
        <v>378</v>
      </c>
    </row>
    <row r="13" ht="20.1" customHeight="true" spans="1:3">
      <c r="A13" s="67">
        <v>1021101</v>
      </c>
      <c r="B13" s="68" t="s">
        <v>427</v>
      </c>
      <c r="C13" s="64">
        <v>374</v>
      </c>
    </row>
    <row r="14" ht="20.1" hidden="true" customHeight="true" spans="1:3">
      <c r="A14" s="67">
        <v>1021102</v>
      </c>
      <c r="B14" s="68" t="s">
        <v>428</v>
      </c>
      <c r="C14" s="64">
        <v>0</v>
      </c>
    </row>
    <row r="15" ht="20.1" customHeight="true" spans="1:3">
      <c r="A15" s="67">
        <v>1021103</v>
      </c>
      <c r="B15" s="68" t="s">
        <v>429</v>
      </c>
      <c r="C15" s="64">
        <v>4</v>
      </c>
    </row>
    <row r="16" ht="20.1" hidden="true" customHeight="true" spans="1:3">
      <c r="A16" s="67">
        <v>1021199</v>
      </c>
      <c r="B16" s="68" t="s">
        <v>430</v>
      </c>
      <c r="C16" s="64">
        <v>0</v>
      </c>
    </row>
    <row r="17" ht="20.1" customHeight="true" spans="1:3">
      <c r="A17" s="62">
        <v>110</v>
      </c>
      <c r="B17" s="65" t="s">
        <v>431</v>
      </c>
      <c r="C17" s="64">
        <f>C18+C21</f>
        <v>3</v>
      </c>
    </row>
    <row r="18" ht="20.1" hidden="true" customHeight="true" spans="1:3">
      <c r="A18" s="66">
        <v>11016</v>
      </c>
      <c r="B18" s="65" t="s">
        <v>432</v>
      </c>
      <c r="C18" s="64">
        <f>SUM(C19:C20)</f>
        <v>0</v>
      </c>
    </row>
    <row r="19" ht="20.1" hidden="true" customHeight="true" spans="1:3">
      <c r="A19" s="67">
        <v>1101604</v>
      </c>
      <c r="B19" s="68" t="s">
        <v>433</v>
      </c>
      <c r="C19" s="64">
        <v>0</v>
      </c>
    </row>
    <row r="20" ht="20.1" hidden="true" customHeight="true" spans="1:3">
      <c r="A20" s="67">
        <v>1101605</v>
      </c>
      <c r="B20" s="68" t="s">
        <v>434</v>
      </c>
      <c r="C20" s="64">
        <v>0</v>
      </c>
    </row>
    <row r="21" ht="20.1" customHeight="true" spans="1:3">
      <c r="A21" s="66">
        <v>11017</v>
      </c>
      <c r="B21" s="68" t="s">
        <v>435</v>
      </c>
      <c r="C21" s="64">
        <f>SUM(C22:C23)</f>
        <v>3</v>
      </c>
    </row>
    <row r="22" ht="20.1" hidden="true" customHeight="true" spans="1:3">
      <c r="A22" s="67">
        <v>1101705</v>
      </c>
      <c r="B22" s="68" t="s">
        <v>436</v>
      </c>
      <c r="C22" s="64">
        <v>0</v>
      </c>
    </row>
    <row r="23" ht="20.1" customHeight="true" spans="1:3">
      <c r="A23" s="69">
        <v>1101706</v>
      </c>
      <c r="B23" s="70" t="s">
        <v>437</v>
      </c>
      <c r="C23" s="71">
        <v>3</v>
      </c>
    </row>
    <row r="24" ht="24" spans="1:1">
      <c r="A24" s="27"/>
    </row>
  </sheetData>
  <mergeCells count="1">
    <mergeCell ref="A1:C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20"/>
  <sheetViews>
    <sheetView workbookViewId="0">
      <selection activeCell="A1" sqref="A1:C1"/>
    </sheetView>
  </sheetViews>
  <sheetFormatPr defaultColWidth="9" defaultRowHeight="13.5" outlineLevelCol="2"/>
  <cols>
    <col min="1" max="1" width="12.75" customWidth="true"/>
    <col min="2" max="2" width="46.875" customWidth="true"/>
    <col min="3" max="3" width="11" customWidth="true"/>
  </cols>
  <sheetData>
    <row r="1" ht="33" customHeight="true" spans="1:3">
      <c r="A1" s="43" t="s">
        <v>438</v>
      </c>
      <c r="B1" s="43"/>
      <c r="C1" s="43"/>
    </row>
    <row r="2" ht="32.25" customHeight="true" spans="1:3">
      <c r="A2" s="44"/>
      <c r="C2" s="44" t="s">
        <v>1</v>
      </c>
    </row>
    <row r="3" ht="20.1" customHeight="true" spans="1:3">
      <c r="A3" s="45" t="s">
        <v>417</v>
      </c>
      <c r="B3" s="46" t="s">
        <v>61</v>
      </c>
      <c r="C3" s="47" t="s">
        <v>183</v>
      </c>
    </row>
    <row r="4" ht="20.1" customHeight="true" spans="1:3">
      <c r="A4" s="48"/>
      <c r="B4" s="49" t="s">
        <v>439</v>
      </c>
      <c r="C4" s="50">
        <f>C5+C14</f>
        <v>381</v>
      </c>
    </row>
    <row r="5" ht="20.1" customHeight="true" spans="1:3">
      <c r="A5" s="48">
        <v>209</v>
      </c>
      <c r="B5" s="51" t="s">
        <v>440</v>
      </c>
      <c r="C5" s="50">
        <f>C10</f>
        <v>33</v>
      </c>
    </row>
    <row r="6" ht="20.1" hidden="true" customHeight="true" spans="1:3">
      <c r="A6" s="52">
        <v>20910</v>
      </c>
      <c r="B6" s="51" t="s">
        <v>441</v>
      </c>
      <c r="C6" s="50"/>
    </row>
    <row r="7" ht="20.1" hidden="true" customHeight="true" spans="1:3">
      <c r="A7" s="53">
        <v>2091001</v>
      </c>
      <c r="B7" s="51" t="s">
        <v>442</v>
      </c>
      <c r="C7" s="50">
        <v>0</v>
      </c>
    </row>
    <row r="8" ht="20.1" hidden="true" customHeight="true" spans="1:3">
      <c r="A8" s="53">
        <v>2091002</v>
      </c>
      <c r="B8" s="51" t="s">
        <v>443</v>
      </c>
      <c r="C8" s="50"/>
    </row>
    <row r="9" ht="20.1" hidden="true" customHeight="true" spans="1:3">
      <c r="A9" s="53">
        <v>2091003</v>
      </c>
      <c r="B9" s="51" t="s">
        <v>444</v>
      </c>
      <c r="C9" s="50">
        <v>0</v>
      </c>
    </row>
    <row r="10" ht="20.1" customHeight="true" spans="1:3">
      <c r="A10" s="52">
        <v>20911</v>
      </c>
      <c r="B10" s="51" t="s">
        <v>445</v>
      </c>
      <c r="C10" s="50">
        <f>C11</f>
        <v>33</v>
      </c>
    </row>
    <row r="11" ht="20.1" customHeight="true" spans="1:3">
      <c r="A11" s="53">
        <v>2091101</v>
      </c>
      <c r="B11" s="51" t="s">
        <v>442</v>
      </c>
      <c r="C11" s="50">
        <v>33</v>
      </c>
    </row>
    <row r="12" ht="20.1" hidden="true" customHeight="true" spans="1:3">
      <c r="A12" s="53">
        <v>2091102</v>
      </c>
      <c r="B12" s="51" t="s">
        <v>444</v>
      </c>
      <c r="C12" s="50">
        <v>0</v>
      </c>
    </row>
    <row r="13" ht="20.1" hidden="true" customHeight="true" spans="1:3">
      <c r="A13" s="53">
        <v>2091199</v>
      </c>
      <c r="B13" s="51" t="s">
        <v>446</v>
      </c>
      <c r="C13" s="50">
        <v>0</v>
      </c>
    </row>
    <row r="14" ht="20.1" customHeight="true" spans="1:3">
      <c r="A14" s="48">
        <v>230</v>
      </c>
      <c r="B14" s="51" t="s">
        <v>447</v>
      </c>
      <c r="C14" s="50">
        <f>C18</f>
        <v>348</v>
      </c>
    </row>
    <row r="15" ht="20.1" hidden="true" customHeight="true" spans="1:3">
      <c r="A15" s="52">
        <v>23017</v>
      </c>
      <c r="B15" s="51" t="s">
        <v>448</v>
      </c>
      <c r="C15" s="50">
        <v>0</v>
      </c>
    </row>
    <row r="16" ht="20.1" hidden="true" customHeight="true" spans="1:3">
      <c r="A16" s="53">
        <v>2301704</v>
      </c>
      <c r="B16" s="51" t="s">
        <v>449</v>
      </c>
      <c r="C16" s="50">
        <v>0</v>
      </c>
    </row>
    <row r="17" ht="20.1" hidden="true" customHeight="true" spans="1:3">
      <c r="A17" s="53">
        <v>2301705</v>
      </c>
      <c r="B17" s="51" t="s">
        <v>450</v>
      </c>
      <c r="C17" s="50">
        <v>0</v>
      </c>
    </row>
    <row r="18" ht="20.1" customHeight="true" spans="1:3">
      <c r="A18" s="52">
        <v>23009</v>
      </c>
      <c r="B18" s="51" t="s">
        <v>451</v>
      </c>
      <c r="C18" s="50">
        <f>C20</f>
        <v>348</v>
      </c>
    </row>
    <row r="19" ht="20.1" hidden="true" customHeight="true" spans="1:3">
      <c r="A19" s="53">
        <v>2300915</v>
      </c>
      <c r="B19" s="51" t="s">
        <v>452</v>
      </c>
      <c r="C19" s="50">
        <v>0</v>
      </c>
    </row>
    <row r="20" ht="20.1" customHeight="true" spans="1:3">
      <c r="A20" s="54">
        <v>2300916</v>
      </c>
      <c r="B20" s="55" t="s">
        <v>453</v>
      </c>
      <c r="C20" s="56">
        <v>348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9"/>
  <sheetViews>
    <sheetView tabSelected="1" workbookViewId="0">
      <selection activeCell="I5" sqref="I5"/>
    </sheetView>
  </sheetViews>
  <sheetFormatPr defaultColWidth="9" defaultRowHeight="13.5" outlineLevelCol="6"/>
  <cols>
    <col min="1" max="1" width="13.875" customWidth="true"/>
    <col min="2" max="2" width="12.875" customWidth="true"/>
    <col min="3" max="3" width="12.625" customWidth="true"/>
    <col min="4" max="5" width="9.625" customWidth="true"/>
    <col min="6" max="6" width="11" customWidth="true"/>
    <col min="7" max="7" width="6" customWidth="true"/>
  </cols>
  <sheetData>
    <row r="1" ht="26.25" spans="1:7">
      <c r="A1" s="28" t="s">
        <v>454</v>
      </c>
      <c r="B1" s="28"/>
      <c r="C1" s="28"/>
      <c r="D1" s="28"/>
      <c r="E1" s="28"/>
      <c r="F1" s="28"/>
      <c r="G1" s="28"/>
    </row>
    <row r="2" ht="17.25" customHeight="true" spans="1:7">
      <c r="A2" s="29"/>
      <c r="B2" s="29"/>
      <c r="C2" s="29"/>
      <c r="D2" s="30"/>
      <c r="E2" s="29"/>
      <c r="F2" s="39" t="s">
        <v>1</v>
      </c>
      <c r="G2" s="40"/>
    </row>
    <row r="3" ht="30" customHeight="true" spans="1:7">
      <c r="A3" s="31" t="s">
        <v>455</v>
      </c>
      <c r="B3" s="32" t="s">
        <v>456</v>
      </c>
      <c r="C3" s="32" t="s">
        <v>457</v>
      </c>
      <c r="D3" s="32" t="s">
        <v>458</v>
      </c>
      <c r="E3" s="32" t="s">
        <v>459</v>
      </c>
      <c r="F3" s="32"/>
      <c r="G3" s="32"/>
    </row>
    <row r="4" ht="30" customHeight="true" spans="1:7">
      <c r="A4" s="33"/>
      <c r="B4" s="32"/>
      <c r="C4" s="32"/>
      <c r="D4" s="32"/>
      <c r="E4" s="32" t="s">
        <v>302</v>
      </c>
      <c r="F4" s="32" t="s">
        <v>460</v>
      </c>
      <c r="G4" s="32" t="s">
        <v>461</v>
      </c>
    </row>
    <row r="5" ht="30" customHeight="true" spans="1:7">
      <c r="A5" s="34" t="s">
        <v>462</v>
      </c>
      <c r="B5" s="35">
        <v>50</v>
      </c>
      <c r="C5" s="35">
        <v>54</v>
      </c>
      <c r="D5" s="36">
        <f>B5/C5-1</f>
        <v>-0.0740740740740741</v>
      </c>
      <c r="E5" s="35">
        <v>50</v>
      </c>
      <c r="F5" s="41"/>
      <c r="G5" s="41"/>
    </row>
    <row r="6" ht="30" customHeight="true" spans="1:7">
      <c r="A6" s="34" t="s">
        <v>463</v>
      </c>
      <c r="B6" s="35">
        <v>64</v>
      </c>
      <c r="C6" s="35">
        <v>70</v>
      </c>
      <c r="D6" s="36">
        <f t="shared" ref="D6:D9" si="0">B6/C6-1</f>
        <v>-0.0857142857142857</v>
      </c>
      <c r="E6" s="35">
        <v>64</v>
      </c>
      <c r="F6" s="41"/>
      <c r="G6" s="41"/>
    </row>
    <row r="7" ht="30" customHeight="true" spans="1:7">
      <c r="A7" s="34" t="s">
        <v>464</v>
      </c>
      <c r="B7" s="35">
        <v>50</v>
      </c>
      <c r="C7" s="35">
        <v>42</v>
      </c>
      <c r="D7" s="36">
        <f t="shared" si="0"/>
        <v>0.19047619047619</v>
      </c>
      <c r="E7" s="35">
        <v>50</v>
      </c>
      <c r="F7" s="41"/>
      <c r="G7" s="41"/>
    </row>
    <row r="8" ht="30" customHeight="true" spans="1:7">
      <c r="A8" s="34" t="s">
        <v>465</v>
      </c>
      <c r="B8" s="35">
        <v>10</v>
      </c>
      <c r="C8" s="35">
        <v>10</v>
      </c>
      <c r="D8" s="36">
        <f t="shared" si="0"/>
        <v>0</v>
      </c>
      <c r="E8" s="35">
        <v>10</v>
      </c>
      <c r="F8" s="41"/>
      <c r="G8" s="41"/>
    </row>
    <row r="9" ht="30" customHeight="true" spans="1:7">
      <c r="A9" s="32" t="s">
        <v>62</v>
      </c>
      <c r="B9" s="37">
        <f>SUM(B5:B8)</f>
        <v>174</v>
      </c>
      <c r="C9" s="37">
        <f>SUM(C5:C8)</f>
        <v>176</v>
      </c>
      <c r="D9" s="38">
        <f t="shared" si="0"/>
        <v>-0.0113636363636364</v>
      </c>
      <c r="E9" s="37">
        <f>SUM(E5:E8)</f>
        <v>174</v>
      </c>
      <c r="F9" s="42"/>
      <c r="G9" s="42"/>
    </row>
  </sheetData>
  <mergeCells count="6">
    <mergeCell ref="A1:G1"/>
    <mergeCell ref="E3:G3"/>
    <mergeCell ref="A3:A4"/>
    <mergeCell ref="B3:B4"/>
    <mergeCell ref="C3:C4"/>
    <mergeCell ref="D3:D4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D13"/>
  <sheetViews>
    <sheetView workbookViewId="0">
      <selection activeCell="F15" sqref="F15"/>
    </sheetView>
  </sheetViews>
  <sheetFormatPr defaultColWidth="9" defaultRowHeight="13.5" outlineLevelCol="3"/>
  <cols>
    <col min="1" max="1" width="38.5" customWidth="true"/>
    <col min="2" max="4" width="12.625" customWidth="true"/>
  </cols>
  <sheetData>
    <row r="1" ht="36" customHeight="true" spans="1:4">
      <c r="A1" s="13" t="s">
        <v>466</v>
      </c>
      <c r="B1" s="13"/>
      <c r="C1" s="13"/>
      <c r="D1" s="13"/>
    </row>
    <row r="2" ht="23.25" customHeight="true" spans="1:4">
      <c r="A2" s="14"/>
      <c r="D2" s="14" t="s">
        <v>1</v>
      </c>
    </row>
    <row r="3" ht="30" customHeight="true" spans="1:4">
      <c r="A3" s="15" t="s">
        <v>467</v>
      </c>
      <c r="B3" s="16" t="s">
        <v>468</v>
      </c>
      <c r="C3" s="16"/>
      <c r="D3" s="17" t="s">
        <v>62</v>
      </c>
    </row>
    <row r="4" ht="30" customHeight="true" spans="1:4">
      <c r="A4" s="18"/>
      <c r="B4" s="19" t="s">
        <v>469</v>
      </c>
      <c r="C4" s="19" t="s">
        <v>470</v>
      </c>
      <c r="D4" s="20"/>
    </row>
    <row r="5" ht="30" customHeight="true" spans="1:4">
      <c r="A5" s="18"/>
      <c r="B5" s="19" t="s">
        <v>471</v>
      </c>
      <c r="C5" s="19" t="s">
        <v>472</v>
      </c>
      <c r="D5" s="20"/>
    </row>
    <row r="6" ht="30" customHeight="true" spans="1:4">
      <c r="A6" s="21" t="s">
        <v>473</v>
      </c>
      <c r="B6" s="22">
        <v>0</v>
      </c>
      <c r="C6" s="22">
        <v>0</v>
      </c>
      <c r="D6" s="23">
        <f>SUM(B6:C6)</f>
        <v>0</v>
      </c>
    </row>
    <row r="7" ht="30" customHeight="true" spans="1:4">
      <c r="A7" s="21" t="s">
        <v>474</v>
      </c>
      <c r="B7" s="22">
        <v>90</v>
      </c>
      <c r="C7" s="22">
        <v>9300</v>
      </c>
      <c r="D7" s="23">
        <f t="shared" ref="D7:D11" si="0">SUM(B7:C7)</f>
        <v>9390</v>
      </c>
    </row>
    <row r="8" ht="30" customHeight="true" spans="1:4">
      <c r="A8" s="21" t="s">
        <v>475</v>
      </c>
      <c r="B8" s="22">
        <v>10</v>
      </c>
      <c r="C8" s="22">
        <v>65</v>
      </c>
      <c r="D8" s="23">
        <f t="shared" si="0"/>
        <v>75</v>
      </c>
    </row>
    <row r="9" ht="30" customHeight="true" spans="1:4">
      <c r="A9" s="21" t="s">
        <v>476</v>
      </c>
      <c r="B9" s="22"/>
      <c r="C9" s="22"/>
      <c r="D9" s="23">
        <f t="shared" si="0"/>
        <v>0</v>
      </c>
    </row>
    <row r="10" ht="30" customHeight="true" spans="1:4">
      <c r="A10" s="21" t="s">
        <v>477</v>
      </c>
      <c r="B10" s="22"/>
      <c r="C10" s="22"/>
      <c r="D10" s="23">
        <f t="shared" si="0"/>
        <v>0</v>
      </c>
    </row>
    <row r="11" ht="30" customHeight="true" spans="1:4">
      <c r="A11" s="21" t="s">
        <v>478</v>
      </c>
      <c r="B11" s="24"/>
      <c r="C11" s="22"/>
      <c r="D11" s="23">
        <f t="shared" si="0"/>
        <v>0</v>
      </c>
    </row>
    <row r="12" ht="30" customHeight="true" spans="1:4">
      <c r="A12" s="25" t="s">
        <v>413</v>
      </c>
      <c r="B12" s="26">
        <f>SUM(B6:B11)</f>
        <v>100</v>
      </c>
      <c r="C12" s="26">
        <f>SUM(C6:C11)</f>
        <v>9365</v>
      </c>
      <c r="D12" s="26">
        <f>SUM(D6:D11)</f>
        <v>9465</v>
      </c>
    </row>
    <row r="13" ht="24" spans="1:1">
      <c r="A13" s="27"/>
    </row>
  </sheetData>
  <mergeCells count="4">
    <mergeCell ref="A1:D1"/>
    <mergeCell ref="B3:C3"/>
    <mergeCell ref="A3:A5"/>
    <mergeCell ref="D3:D5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" width="44.375" customWidth="true"/>
    <col min="2" max="2" width="14.25" customWidth="true"/>
    <col min="3" max="3" width="18.75" customWidth="true"/>
  </cols>
  <sheetData>
    <row r="1" ht="49.5" customHeight="true" spans="1:3">
      <c r="A1" s="11" t="s">
        <v>479</v>
      </c>
      <c r="B1" s="12"/>
      <c r="C1" s="12"/>
    </row>
    <row r="2" ht="15.75" spans="1:3">
      <c r="A2" s="4"/>
      <c r="B2" s="4"/>
      <c r="C2" s="5" t="s">
        <v>1</v>
      </c>
    </row>
    <row r="3" ht="30" customHeight="true" spans="1:3">
      <c r="A3" s="6" t="s">
        <v>455</v>
      </c>
      <c r="B3" s="6" t="s">
        <v>3</v>
      </c>
      <c r="C3" s="6" t="s">
        <v>480</v>
      </c>
    </row>
    <row r="4" ht="30" customHeight="true" spans="1:3">
      <c r="A4" s="7" t="s">
        <v>481</v>
      </c>
      <c r="B4" s="8"/>
      <c r="C4" s="8">
        <v>2000</v>
      </c>
    </row>
    <row r="5" ht="30" customHeight="true" spans="1:3">
      <c r="A5" s="7" t="s">
        <v>482</v>
      </c>
      <c r="B5" s="8">
        <v>2000</v>
      </c>
      <c r="C5" s="8"/>
    </row>
    <row r="6" ht="30" customHeight="true" spans="1:3">
      <c r="A6" s="9" t="s">
        <v>483</v>
      </c>
      <c r="B6" s="8"/>
      <c r="C6" s="8"/>
    </row>
    <row r="7" ht="30" customHeight="true" spans="1:3">
      <c r="A7" s="9" t="s">
        <v>484</v>
      </c>
      <c r="B7" s="8"/>
      <c r="C7" s="8"/>
    </row>
    <row r="8" ht="30" customHeight="true" spans="1:3">
      <c r="A8" s="9" t="s">
        <v>485</v>
      </c>
      <c r="B8" s="8"/>
      <c r="C8" s="8"/>
    </row>
    <row r="9" ht="30" customHeight="true" spans="1:3">
      <c r="A9" s="7" t="s">
        <v>486</v>
      </c>
      <c r="B9" s="8"/>
      <c r="C9" s="8"/>
    </row>
    <row r="10" ht="30" customHeight="true" spans="1:3">
      <c r="A10" s="7" t="s">
        <v>487</v>
      </c>
      <c r="B10" s="8"/>
      <c r="C10" s="8">
        <v>2000</v>
      </c>
    </row>
    <row r="11" ht="30" customHeight="true" spans="1:3">
      <c r="A11" s="9" t="s">
        <v>488</v>
      </c>
      <c r="B11" s="8"/>
      <c r="C11" s="8"/>
    </row>
    <row r="12" ht="30" customHeight="true" spans="1:3">
      <c r="A12" s="10" t="s">
        <v>489</v>
      </c>
      <c r="B12" s="8">
        <v>2000</v>
      </c>
      <c r="C12" s="8"/>
    </row>
    <row r="13" ht="30" customHeight="true"/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E13" sqref="E13"/>
    </sheetView>
  </sheetViews>
  <sheetFormatPr defaultColWidth="9" defaultRowHeight="13.5" outlineLevelCol="2"/>
  <cols>
    <col min="1" max="1" width="44.375" customWidth="true"/>
    <col min="2" max="2" width="16.375" customWidth="true"/>
    <col min="3" max="3" width="14.5" customWidth="true"/>
  </cols>
  <sheetData>
    <row r="1" ht="18" spans="1:3">
      <c r="A1" s="1" t="s">
        <v>490</v>
      </c>
      <c r="B1" s="2"/>
      <c r="C1" s="2"/>
    </row>
    <row r="2" ht="23.25" customHeight="true" spans="1:3">
      <c r="A2" s="3" t="s">
        <v>491</v>
      </c>
      <c r="B2" s="3"/>
      <c r="C2" s="3"/>
    </row>
    <row r="3" ht="15.75" spans="1:3">
      <c r="A3" s="4"/>
      <c r="B3" s="4"/>
      <c r="C3" s="5" t="s">
        <v>1</v>
      </c>
    </row>
    <row r="4" ht="30" customHeight="true" spans="1:3">
      <c r="A4" s="6" t="s">
        <v>455</v>
      </c>
      <c r="B4" s="6" t="s">
        <v>3</v>
      </c>
      <c r="C4" s="6" t="s">
        <v>480</v>
      </c>
    </row>
    <row r="5" ht="30" customHeight="true" spans="1:3">
      <c r="A5" s="7" t="s">
        <v>492</v>
      </c>
      <c r="B5" s="8"/>
      <c r="C5" s="8">
        <v>181000</v>
      </c>
    </row>
    <row r="6" ht="30" customHeight="true" spans="1:3">
      <c r="A6" s="7" t="s">
        <v>493</v>
      </c>
      <c r="B6" s="8">
        <v>248000</v>
      </c>
      <c r="C6" s="8"/>
    </row>
    <row r="7" ht="30" customHeight="true" spans="1:3">
      <c r="A7" s="9" t="s">
        <v>494</v>
      </c>
      <c r="B7" s="8"/>
      <c r="C7" s="8">
        <v>67000</v>
      </c>
    </row>
    <row r="8" ht="30" customHeight="true" spans="1:3">
      <c r="A8" s="9" t="s">
        <v>484</v>
      </c>
      <c r="B8" s="8"/>
      <c r="C8" s="8"/>
    </row>
    <row r="9" ht="30" customHeight="true" spans="1:3">
      <c r="A9" s="9" t="s">
        <v>495</v>
      </c>
      <c r="B9" s="8"/>
      <c r="C9" s="8">
        <v>67000</v>
      </c>
    </row>
    <row r="10" ht="30" customHeight="true" spans="1:3">
      <c r="A10" s="7" t="s">
        <v>496</v>
      </c>
      <c r="B10" s="8"/>
      <c r="C10" s="8"/>
    </row>
    <row r="11" ht="30" customHeight="true" spans="1:3">
      <c r="A11" s="7" t="s">
        <v>497</v>
      </c>
      <c r="B11" s="8"/>
      <c r="C11" s="8">
        <v>248000</v>
      </c>
    </row>
    <row r="12" ht="30" customHeight="true" spans="1:3">
      <c r="A12" s="9" t="s">
        <v>498</v>
      </c>
      <c r="B12" s="8">
        <v>0</v>
      </c>
      <c r="C12" s="8">
        <v>0</v>
      </c>
    </row>
    <row r="13" ht="30" customHeight="true" spans="1:3">
      <c r="A13" s="10" t="s">
        <v>499</v>
      </c>
      <c r="B13" s="8">
        <v>248000</v>
      </c>
      <c r="C13" s="8">
        <v>0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附表1一般预算平衡表</vt:lpstr>
      <vt:lpstr>附表2一般公共预算收入表</vt:lpstr>
      <vt:lpstr>附表3支出功能分类汇总表</vt:lpstr>
      <vt:lpstr>附表4支出功能分类</vt:lpstr>
      <vt:lpstr>附表5基本支出经济分类表</vt:lpstr>
      <vt:lpstr>附表6一般公共预算安排意见明细表</vt:lpstr>
      <vt:lpstr>附表7政府性基金预算收入安排情况</vt:lpstr>
      <vt:lpstr>附表8政府性基金预算支出安排情况</vt:lpstr>
      <vt:lpstr>附表9.2021年政府性基金分项目安排情况表</vt:lpstr>
      <vt:lpstr>附表10社保基金平衡表</vt:lpstr>
      <vt:lpstr>附表11社保基金收入表</vt:lpstr>
      <vt:lpstr>附表12社保基金支出表</vt:lpstr>
      <vt:lpstr>附表13三公经费</vt:lpstr>
      <vt:lpstr>附表14偿还政府债务预算情况表</vt:lpstr>
      <vt:lpstr>附表15 一般债务限额及余额情况表</vt:lpstr>
      <vt:lpstr>附表16 专项债务限额及余额情况表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czlg</cp:lastModifiedBy>
  <dcterms:created xsi:type="dcterms:W3CDTF">2018-12-24T16:27:00Z</dcterms:created>
  <cp:lastPrinted>2021-12-30T10:52:00Z</cp:lastPrinted>
  <dcterms:modified xsi:type="dcterms:W3CDTF">2025-08-04T09:27:24Z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